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630" tabRatio="525" activeTab="1"/>
  </bookViews>
  <sheets>
    <sheet name="КБ-бакал" sheetId="1" r:id="rId1"/>
    <sheet name="План" sheetId="2" r:id="rId2"/>
  </sheets>
  <definedNames>
    <definedName name="_xlnm._FilterDatabase" localSheetId="1" hidden="1">'План'!$S$1:$S$103</definedName>
    <definedName name="_xlnm.Print_Area" localSheetId="1">'План'!$A$1:$U$107</definedName>
  </definedNames>
  <calcPr fullCalcOnLoad="1"/>
</workbook>
</file>

<file path=xl/sharedStrings.xml><?xml version="1.0" encoding="utf-8"?>
<sst xmlns="http://schemas.openxmlformats.org/spreadsheetml/2006/main" count="446" uniqueCount="205">
  <si>
    <t>Шифр за ОПП</t>
  </si>
  <si>
    <t>НАЗВА НАВЧАЛЬНИХ ДИСЦИПЛІН</t>
  </si>
  <si>
    <t>Розподіл за семестрами</t>
  </si>
  <si>
    <t>Кількість годин</t>
  </si>
  <si>
    <t>Екзамени</t>
  </si>
  <si>
    <t>Заліки</t>
  </si>
  <si>
    <t>Загальний обсяг</t>
  </si>
  <si>
    <t>Самостійна робота</t>
  </si>
  <si>
    <t>Всього</t>
  </si>
  <si>
    <t>у тому числі:</t>
  </si>
  <si>
    <t>Семестри</t>
  </si>
  <si>
    <t>Лекції</t>
  </si>
  <si>
    <t>Кількість тижнів в семестрі</t>
  </si>
  <si>
    <t>Всього за циклом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</si>
  <si>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</si>
  <si>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</si>
  <si>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</si>
  <si>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</si>
  <si>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III. План навчального процесу.</t>
  </si>
  <si>
    <t>Кількість кредитів
 ЕСТS</t>
  </si>
  <si>
    <t>Прак-
тичні</t>
  </si>
  <si>
    <t>Лабора-
 торні</t>
  </si>
  <si>
    <t>Аудиторних</t>
  </si>
  <si>
    <t>Розподіл кредитів ЕСТS на тиждень за курсами і семестрами</t>
  </si>
  <si>
    <t>1 курс</t>
  </si>
  <si>
    <t>2 курс</t>
  </si>
  <si>
    <t>3 курс</t>
  </si>
  <si>
    <t>4 курс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</si>
  <si>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</si>
  <si>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</si>
  <si>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</si>
  <si>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</si>
  <si>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</si>
  <si>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</si>
  <si>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</si>
  <si>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</si>
  <si>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</si>
  <si>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</si>
  <si>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</si>
  <si>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</si>
  <si>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</si>
  <si>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</si>
  <si>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ІІ. ЗВЕДЕНІ ДНІ З БЮДЖЕТУ ЧАСУ, тижні </t>
  </si>
  <si>
    <t>Разом</t>
  </si>
  <si>
    <t>Практики</t>
  </si>
  <si>
    <t>Дипломне
проектув.</t>
  </si>
  <si>
    <t>Канікули</t>
  </si>
  <si>
    <t>ПРАКТИКИ</t>
  </si>
  <si>
    <t>Назва практики</t>
  </si>
  <si>
    <t>Семестр</t>
  </si>
  <si>
    <t>Тижні</t>
  </si>
  <si>
    <t xml:space="preserve">Іноземна мова  </t>
  </si>
  <si>
    <t>Історія України</t>
  </si>
  <si>
    <t xml:space="preserve">Філософія </t>
  </si>
  <si>
    <t>Фізика</t>
  </si>
  <si>
    <t>Оптоінформатика</t>
  </si>
  <si>
    <t>Вища математика</t>
  </si>
  <si>
    <t>Інформаційні технології:</t>
  </si>
  <si>
    <t xml:space="preserve">     Комп’ютерні основи </t>
  </si>
  <si>
    <t>1-4</t>
  </si>
  <si>
    <t>3</t>
  </si>
  <si>
    <t>Системи технічного захисту інформації</t>
  </si>
  <si>
    <t xml:space="preserve">     Пакети прикладного програмування</t>
  </si>
  <si>
    <t>Нормативно-правове забезпечення інформаційної безпеки</t>
  </si>
  <si>
    <t>Управління інформаційною безпекою</t>
  </si>
  <si>
    <t>7</t>
  </si>
  <si>
    <t>Іспити</t>
  </si>
  <si>
    <t>Технології програмування:</t>
  </si>
  <si>
    <t xml:space="preserve">Вступ до фаху </t>
  </si>
  <si>
    <t>с</t>
  </si>
  <si>
    <t>т</t>
  </si>
  <si>
    <t>к</t>
  </si>
  <si>
    <t>п</t>
  </si>
  <si>
    <t>Виробнича практика</t>
  </si>
  <si>
    <t>Преддипломна практика</t>
  </si>
  <si>
    <t>Курс. роботи</t>
  </si>
  <si>
    <t>контр.роботи</t>
  </si>
  <si>
    <t>1,2</t>
  </si>
  <si>
    <t>3,4</t>
  </si>
  <si>
    <t>2,3</t>
  </si>
  <si>
    <t>1,2,3</t>
  </si>
  <si>
    <t>Фізичне виховання</t>
  </si>
  <si>
    <t>Метрологія та вимірювання</t>
  </si>
  <si>
    <t>Спеціалізовані мови програмування</t>
  </si>
  <si>
    <t>Основи теорії кіл, сигнали та процеси в електроніці</t>
  </si>
  <si>
    <t>Операційні системи</t>
  </si>
  <si>
    <t>Мікропроцесори  та їх застосування</t>
  </si>
  <si>
    <t xml:space="preserve">   Комп’ютерні мережі</t>
  </si>
  <si>
    <t>Захист інформації в інформаційно-комунікаційних системах</t>
  </si>
  <si>
    <t>6,7,8</t>
  </si>
  <si>
    <t>Стеганографія</t>
  </si>
  <si>
    <t>Кількість курсових робіт</t>
  </si>
  <si>
    <t>5,6</t>
  </si>
  <si>
    <t>6,8</t>
  </si>
  <si>
    <t>5</t>
  </si>
  <si>
    <t>2,4,6</t>
  </si>
  <si>
    <t>Теоретичне 
навчання</t>
  </si>
  <si>
    <t>Кредити</t>
  </si>
  <si>
    <t>Переддипломна практика</t>
  </si>
  <si>
    <t>Дипломна робота</t>
  </si>
  <si>
    <t>ДЕ</t>
  </si>
  <si>
    <t>ДП</t>
  </si>
  <si>
    <t>Компоненти складних комп’ютерних мереж</t>
  </si>
  <si>
    <t>8</t>
  </si>
  <si>
    <t xml:space="preserve">Теорія ймовірностей і ймовірнісні процеси </t>
  </si>
  <si>
    <t>Електротехніка та електроніка</t>
  </si>
  <si>
    <t>Комп'ютерна схемотехніка та архітектура комп'ютерів</t>
  </si>
  <si>
    <t>Комп’ютерна графіка</t>
  </si>
  <si>
    <t>2. ДИСЦИПЛІНИ ВІЛЬНОГО ВИБОРУ СТУДЕНТА</t>
  </si>
  <si>
    <t>Блок А</t>
  </si>
  <si>
    <t>Блок Б</t>
  </si>
  <si>
    <t>Захист від технічних розвідок</t>
  </si>
  <si>
    <t>Стандартизація та сертифікація в галузі ІБ</t>
  </si>
  <si>
    <t>Криптосистеми та криптопротоколи</t>
  </si>
  <si>
    <t>Програмування базових об'єктів захисту інформації</t>
  </si>
  <si>
    <t>6</t>
  </si>
  <si>
    <t>Захист програмного забезпечення</t>
  </si>
  <si>
    <t>Апаратні засоби захисту інформації</t>
  </si>
  <si>
    <t>Технології проектування та сертифікації захищених ІС</t>
  </si>
  <si>
    <t>Системний аналіз процесів та систем захисту інформації</t>
  </si>
  <si>
    <t>Іноземна мова за фахом</t>
  </si>
  <si>
    <t>Історія української культури/Валеологія</t>
  </si>
  <si>
    <t>Психологія/Соціологія</t>
  </si>
  <si>
    <t>Українська мова /Економічна теорія</t>
  </si>
  <si>
    <t>Екологія/Охорона праці</t>
  </si>
  <si>
    <t>Військова підготовка</t>
  </si>
  <si>
    <t>5-7</t>
  </si>
  <si>
    <t>Теорія інформації</t>
  </si>
  <si>
    <t>Безпека життєдіяльності та основи охорони праці</t>
  </si>
  <si>
    <t>7,8</t>
  </si>
  <si>
    <t xml:space="preserve">    Алгоритмизація та програмування</t>
  </si>
  <si>
    <t xml:space="preserve">    Крос-платформне програмування</t>
  </si>
  <si>
    <t xml:space="preserve">    Теорія алгоритмів</t>
  </si>
  <si>
    <t xml:space="preserve">    Паралельні системи та обчислення</t>
  </si>
  <si>
    <t>1.4. Цикл практичної підготвки</t>
  </si>
  <si>
    <t>Інформаційно-комунікаційні системи:</t>
  </si>
  <si>
    <t>Всього за розділом 1</t>
  </si>
  <si>
    <t>Всього за розділом 2</t>
  </si>
  <si>
    <t xml:space="preserve">   Основи теорії передачі інформації</t>
  </si>
  <si>
    <t>Основи інформаційної безпеки держави</t>
  </si>
  <si>
    <t xml:space="preserve">    Об’єктно-орієнтоване програмування</t>
  </si>
  <si>
    <t>Завадозахищені телекомунікаційні технології та системи</t>
  </si>
  <si>
    <t>4</t>
  </si>
  <si>
    <t>Прикладна криптологія</t>
  </si>
  <si>
    <t>Бакалаврська робота та атестаційний екзамен</t>
  </si>
  <si>
    <t>Теорія чисел, груп, полей, кілець</t>
  </si>
  <si>
    <t>Вища математика, теорія ймовірностей</t>
  </si>
  <si>
    <t>Метрологія та вимірювання, комп'ютерна схемотехніка</t>
  </si>
  <si>
    <t>Дискретна математика</t>
  </si>
  <si>
    <t>2.3.Факультативи</t>
  </si>
  <si>
    <t>Англійська мова (просунутий рівень)</t>
  </si>
  <si>
    <t>1. НОРМАТИВНІ НАВЧАЛЬНІ ДИСЦИПЛІНИ</t>
  </si>
  <si>
    <t>1.1. Цикл гуманітарної та соціально-економічної підготовки</t>
  </si>
  <si>
    <t>1.2. Цикл фундаментальної  підготовки</t>
  </si>
  <si>
    <t xml:space="preserve">1.3. Цикл професійної та практичної підготовки </t>
  </si>
  <si>
    <t>2.1. Цикл гуманітарної та соціально-економічної підготовки</t>
  </si>
  <si>
    <t xml:space="preserve">2.2.Цикл професійної та практичної підготовки </t>
  </si>
  <si>
    <t>Години</t>
  </si>
  <si>
    <t>Теоретичне навчання</t>
  </si>
  <si>
    <t>Практика</t>
  </si>
  <si>
    <t>Дипломне проектування</t>
  </si>
  <si>
    <t xml:space="preserve"> протокол №         від “      ”            2015 р.</t>
  </si>
  <si>
    <t xml:space="preserve">Декан факультету комп'ютерних наук </t>
  </si>
  <si>
    <t>Лазурик В.Т.</t>
  </si>
  <si>
    <t xml:space="preserve"> "Затверджую"</t>
  </si>
  <si>
    <t xml:space="preserve">  МІНІСТЕРСТВО ОСВІТИ І НАУКИ УКРАЇНИ</t>
  </si>
  <si>
    <t>Рівень вищої освіти:</t>
  </si>
  <si>
    <r>
      <t xml:space="preserve"> </t>
    </r>
    <r>
      <rPr>
        <sz val="12"/>
        <rFont val="Times New Roman"/>
        <family val="1"/>
      </rPr>
      <t xml:space="preserve">Ректор  </t>
    </r>
  </si>
  <si>
    <t>(назва центрального органу виконавчої влади, власник)</t>
  </si>
  <si>
    <t>бакалавр</t>
  </si>
  <si>
    <t xml:space="preserve">__________________ </t>
  </si>
  <si>
    <t>Харківський національний університет імені В.Н. Каразіна</t>
  </si>
  <si>
    <r>
      <rPr>
        <sz val="11"/>
        <rFont val="Times New Roman"/>
        <family val="1"/>
      </rPr>
      <t>"____" ______________ 2015 р.</t>
    </r>
    <r>
      <rPr>
        <sz val="10"/>
        <rFont val="Times New Roman"/>
        <family val="1"/>
      </rPr>
      <t xml:space="preserve"> </t>
    </r>
  </si>
  <si>
    <t>(повна назва вищого навчального закладу)</t>
  </si>
  <si>
    <r>
      <t>Підготовки: __</t>
    </r>
    <r>
      <rPr>
        <u val="single"/>
        <sz val="12"/>
        <rFont val="Times New Roman"/>
        <family val="1"/>
      </rPr>
      <t>бакалавр</t>
    </r>
    <r>
      <rPr>
        <b/>
        <sz val="12"/>
        <rFont val="Times New Roman"/>
        <family val="1"/>
      </rPr>
      <t>______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 галузі знань </t>
    </r>
    <r>
      <rPr>
        <sz val="12"/>
        <rFont val="Times New Roman"/>
        <family val="1"/>
      </rPr>
      <t xml:space="preserve"> _</t>
    </r>
    <r>
      <rPr>
        <u val="single"/>
        <sz val="12"/>
        <rFont val="Times New Roman"/>
        <family val="1"/>
      </rPr>
      <t>1701 інформаційна безпека</t>
    </r>
    <r>
      <rPr>
        <sz val="12"/>
        <rFont val="Times New Roman"/>
        <family val="1"/>
      </rPr>
      <t>_</t>
    </r>
  </si>
  <si>
    <t>на базі</t>
  </si>
  <si>
    <t>за напрямом</t>
  </si>
  <si>
    <t>( шифр і назва напряму )</t>
  </si>
  <si>
    <r>
      <rPr>
        <b/>
        <sz val="12"/>
        <rFont val="Times New Roman"/>
        <family val="1"/>
      </rPr>
      <t>Кваліфікація:</t>
    </r>
  </si>
  <si>
    <t>Спеціальності:</t>
  </si>
  <si>
    <t xml:space="preserve"> 3439 фахівець із організації інформаційної безпеки</t>
  </si>
  <si>
    <t xml:space="preserve">  ( шифр і назва  спеціальності )</t>
  </si>
  <si>
    <t>Спеціалізація:</t>
  </si>
  <si>
    <t xml:space="preserve"> ( шифр і назва  спеціалізації )</t>
  </si>
  <si>
    <t>Форма навчання:</t>
  </si>
  <si>
    <r>
      <t xml:space="preserve">  ____________</t>
    </r>
    <r>
      <rPr>
        <u val="single"/>
        <sz val="12"/>
        <rFont val="Times New Roman"/>
        <family val="1"/>
      </rPr>
      <t>денна</t>
    </r>
    <r>
      <rPr>
        <sz val="12"/>
        <rFont val="Times New Roman"/>
        <family val="1"/>
      </rPr>
      <t>____________________________</t>
    </r>
  </si>
  <si>
    <t xml:space="preserve"> ( денна, заочна, дистанційна )</t>
  </si>
  <si>
    <t>Атестація</t>
  </si>
  <si>
    <t xml:space="preserve">П- практика; </t>
  </si>
  <si>
    <t>К-канікули;</t>
  </si>
  <si>
    <t>АТЕСТАЦІЯ</t>
  </si>
  <si>
    <t>// - атестаційний екзамен;</t>
  </si>
  <si>
    <t>Атестаційний екзамен</t>
  </si>
  <si>
    <t xml:space="preserve"> Д - дипломне проектування та захист</t>
  </si>
  <si>
    <r>
      <t xml:space="preserve">Термін навчання </t>
    </r>
    <r>
      <rPr>
        <u val="single"/>
        <sz val="12"/>
        <rFont val="Times New Roman"/>
        <family val="1"/>
      </rPr>
      <t>4 навчальні роки</t>
    </r>
  </si>
  <si>
    <r>
      <t xml:space="preserve">  _</t>
    </r>
    <r>
      <rPr>
        <u val="single"/>
        <sz val="12"/>
        <rFont val="Times New Roman"/>
        <family val="1"/>
      </rPr>
      <t>12 - інформаційні технології</t>
    </r>
  </si>
  <si>
    <t>125 - Кибербезпека</t>
  </si>
  <si>
    <t>Безпека інформаціних і комунікаційних систем</t>
  </si>
  <si>
    <t>Кибербезпека</t>
  </si>
  <si>
    <t>Умовни позначення:</t>
  </si>
  <si>
    <t>НАВЧАЛЬНИЙ ПЛАН 2016-2020</t>
  </si>
  <si>
    <t>с-сесія;</t>
  </si>
  <si>
    <t xml:space="preserve"> т- теоретичне навчання; </t>
  </si>
  <si>
    <t>Комплексні системи захисту інформації: проектування, впровадження, супровід</t>
  </si>
  <si>
    <t>Затверджено Вченою радою університету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</si>
</sst>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[$-422]d\ mmmm\ yyyy&quot; р.&quot;"/>
    <numFmt numFmtId="197" formatCode="0.0"/>
  </numFmts>
  <fonts count="6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1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 applyProtection="1">
      <alignment horizontal="center" vertical="top"/>
      <protection/>
    </xf>
    <xf numFmtId="0" fontId="57" fillId="0" borderId="0" xfId="0" applyNumberFormat="1" applyFont="1" applyFill="1" applyBorder="1" applyAlignment="1" applyProtection="1">
      <alignment vertical="top"/>
      <protection/>
    </xf>
    <xf numFmtId="1" fontId="5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0" applyNumberFormat="1" applyFont="1" applyFill="1" applyBorder="1" applyAlignment="1" applyProtection="1">
      <alignment vertical="top"/>
      <protection/>
    </xf>
    <xf numFmtId="0" fontId="6" fillId="0" borderId="0" xfId="50" applyNumberFormat="1" applyFont="1" applyFill="1" applyBorder="1" applyAlignment="1" applyProtection="1">
      <alignment vertical="top"/>
      <protection/>
    </xf>
    <xf numFmtId="0" fontId="3" fillId="0" borderId="0" xfId="50" applyNumberFormat="1" applyFont="1" applyFill="1" applyBorder="1" applyAlignment="1" applyProtection="1">
      <alignment vertical="top"/>
      <protection/>
    </xf>
    <xf numFmtId="0" fontId="3" fillId="0" borderId="0" xfId="50" applyNumberFormat="1" applyFont="1" applyFill="1" applyBorder="1" applyAlignment="1" applyProtection="1">
      <alignment horizontal="center" vertical="top"/>
      <protection/>
    </xf>
    <xf numFmtId="0" fontId="16" fillId="0" borderId="0" xfId="50" applyNumberFormat="1" applyFont="1" applyFill="1" applyBorder="1" applyAlignment="1" applyProtection="1">
      <alignment vertical="top"/>
      <protection/>
    </xf>
    <xf numFmtId="0" fontId="1" fillId="0" borderId="0" xfId="50" applyNumberFormat="1" applyFont="1" applyFill="1" applyBorder="1" applyAlignment="1" applyProtection="1">
      <alignment vertical="top"/>
      <protection/>
    </xf>
    <xf numFmtId="0" fontId="5" fillId="0" borderId="0" xfId="50" applyNumberFormat="1" applyFont="1" applyFill="1" applyBorder="1" applyAlignment="1" applyProtection="1">
      <alignment vertical="top"/>
      <protection/>
    </xf>
    <xf numFmtId="0" fontId="7" fillId="0" borderId="0" xfId="50" applyNumberFormat="1" applyFont="1" applyFill="1" applyBorder="1" applyAlignment="1" applyProtection="1">
      <alignment vertical="top"/>
      <protection/>
    </xf>
    <xf numFmtId="0" fontId="3" fillId="0" borderId="0" xfId="50" applyNumberFormat="1" applyFont="1" applyFill="1" applyBorder="1" applyAlignment="1" applyProtection="1">
      <alignment vertical="distributed"/>
      <protection/>
    </xf>
    <xf numFmtId="0" fontId="4" fillId="0" borderId="0" xfId="50" applyNumberFormat="1" applyFont="1" applyFill="1" applyBorder="1" applyAlignment="1" applyProtection="1">
      <alignment vertical="top"/>
      <protection/>
    </xf>
    <xf numFmtId="0" fontId="4" fillId="0" borderId="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1" fillId="0" borderId="0" xfId="50" applyNumberFormat="1" applyFont="1" applyFill="1" applyBorder="1" applyAlignment="1" applyProtection="1">
      <alignment vertical="distributed"/>
      <protection/>
    </xf>
    <xf numFmtId="0" fontId="4" fillId="0" borderId="0" xfId="50" applyNumberFormat="1" applyFont="1" applyFill="1" applyBorder="1" applyAlignment="1" applyProtection="1">
      <alignment horizontal="center" vertical="top"/>
      <protection/>
    </xf>
    <xf numFmtId="0" fontId="6" fillId="0" borderId="0" xfId="50" applyNumberFormat="1" applyFont="1" applyFill="1" applyBorder="1" applyAlignment="1" applyProtection="1">
      <alignment horizontal="center" vertical="top"/>
      <protection/>
    </xf>
    <xf numFmtId="0" fontId="6" fillId="0" borderId="14" xfId="50" applyNumberFormat="1" applyFont="1" applyFill="1" applyBorder="1" applyAlignment="1" applyProtection="1">
      <alignment horizontal="center" vertical="center" textRotation="90"/>
      <protection/>
    </xf>
    <xf numFmtId="0" fontId="6" fillId="0" borderId="26" xfId="5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textRotation="90" wrapText="1"/>
    </xf>
    <xf numFmtId="0" fontId="6" fillId="0" borderId="0" xfId="50" applyNumberFormat="1" applyFont="1" applyFill="1" applyBorder="1" applyAlignment="1" applyProtection="1">
      <alignment vertical="center" wrapText="1"/>
      <protection/>
    </xf>
    <xf numFmtId="0" fontId="6" fillId="0" borderId="0" xfId="50" applyNumberFormat="1" applyFont="1" applyFill="1" applyBorder="1" applyAlignment="1" applyProtection="1">
      <alignment vertical="center"/>
      <protection/>
    </xf>
    <xf numFmtId="0" fontId="4" fillId="0" borderId="0" xfId="50" applyNumberFormat="1" applyFont="1" applyFill="1" applyBorder="1" applyAlignment="1" applyProtection="1">
      <alignment horizontal="center"/>
      <protection/>
    </xf>
    <xf numFmtId="0" fontId="7" fillId="0" borderId="0" xfId="50" applyNumberFormat="1" applyFont="1" applyFill="1" applyBorder="1" applyAlignment="1" applyProtection="1">
      <alignment vertical="distributed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6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56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top"/>
      <protection/>
    </xf>
    <xf numFmtId="0" fontId="3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top" shrinkToFit="1"/>
      <protection/>
    </xf>
    <xf numFmtId="0" fontId="4" fillId="0" borderId="41" xfId="0" applyNumberFormat="1" applyFont="1" applyFill="1" applyBorder="1" applyAlignment="1" applyProtection="1">
      <alignment horizontal="center" vertical="top" shrinkToFit="1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top" shrinkToFi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35" xfId="0" applyNumberFormat="1" applyFont="1" applyFill="1" applyBorder="1" applyAlignment="1" applyProtection="1">
      <alignment vertical="top"/>
      <protection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>
      <alignment horizontal="left" vertical="center"/>
    </xf>
    <xf numFmtId="0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44" xfId="0" applyNumberFormat="1" applyFont="1" applyFill="1" applyBorder="1" applyAlignment="1" applyProtection="1">
      <alignment horizontal="center" vertical="top"/>
      <protection/>
    </xf>
    <xf numFmtId="0" fontId="56" fillId="0" borderId="45" xfId="0" applyNumberFormat="1" applyFont="1" applyFill="1" applyBorder="1" applyAlignment="1" applyProtection="1">
      <alignment horizontal="center" vertical="top"/>
      <protection/>
    </xf>
    <xf numFmtId="0" fontId="3" fillId="0" borderId="48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shrinkToFit="1"/>
    </xf>
    <xf numFmtId="0" fontId="56" fillId="0" borderId="43" xfId="0" applyNumberFormat="1" applyFont="1" applyFill="1" applyBorder="1" applyAlignment="1" applyProtection="1">
      <alignment horizontal="center" vertical="top"/>
      <protection/>
    </xf>
    <xf numFmtId="0" fontId="3" fillId="0" borderId="45" xfId="0" applyNumberFormat="1" applyFont="1" applyFill="1" applyBorder="1" applyAlignment="1" applyProtection="1">
      <alignment horizontal="center" vertical="top"/>
      <protection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49" xfId="0" applyNumberFormat="1" applyFont="1" applyFill="1" applyBorder="1" applyAlignment="1" applyProtection="1">
      <alignment horizontal="left" vertical="distributed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50" applyNumberFormat="1" applyFont="1" applyFill="1" applyBorder="1" applyAlignment="1" applyProtection="1">
      <alignment horizontal="center" vertical="top"/>
      <protection/>
    </xf>
    <xf numFmtId="0" fontId="8" fillId="0" borderId="0" xfId="50" applyNumberFormat="1" applyFont="1" applyFill="1" applyBorder="1" applyAlignment="1" applyProtection="1">
      <alignment horizontal="center" vertical="top"/>
      <protection/>
    </xf>
    <xf numFmtId="0" fontId="7" fillId="0" borderId="0" xfId="50" applyNumberFormat="1" applyFont="1" applyFill="1" applyBorder="1" applyAlignment="1" applyProtection="1">
      <alignment horizontal="center" vertical="top"/>
      <protection/>
    </xf>
    <xf numFmtId="0" fontId="1" fillId="0" borderId="0" xfId="50" applyNumberFormat="1" applyFont="1" applyFill="1" applyBorder="1" applyAlignment="1" applyProtection="1">
      <alignment horizontal="center" vertical="top"/>
      <protection/>
    </xf>
    <xf numFmtId="0" fontId="1" fillId="0" borderId="0" xfId="50" applyNumberFormat="1" applyFont="1" applyFill="1" applyBorder="1" applyAlignment="1" applyProtection="1">
      <alignment horizontal="center" vertical="distributed"/>
      <protection/>
    </xf>
    <xf numFmtId="0" fontId="9" fillId="0" borderId="0" xfId="50" applyNumberFormat="1" applyFont="1" applyFill="1" applyBorder="1" applyAlignment="1" applyProtection="1">
      <alignment horizontal="center"/>
      <protection/>
    </xf>
    <xf numFmtId="0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left" vertical="top"/>
      <protection/>
    </xf>
    <xf numFmtId="0" fontId="5" fillId="0" borderId="0" xfId="50" applyNumberFormat="1" applyFont="1" applyFill="1" applyBorder="1" applyAlignment="1" applyProtection="1">
      <alignment horizontal="center" vertical="top"/>
      <protection/>
    </xf>
    <xf numFmtId="0" fontId="8" fillId="0" borderId="0" xfId="50" applyNumberFormat="1" applyFont="1" applyFill="1" applyBorder="1" applyAlignment="1" applyProtection="1">
      <alignment horizontal="left" vertical="distributed"/>
      <protection/>
    </xf>
    <xf numFmtId="0" fontId="6" fillId="0" borderId="26" xfId="50" applyNumberFormat="1" applyFont="1" applyFill="1" applyBorder="1" applyAlignment="1" applyProtection="1">
      <alignment horizontal="center" vertical="top"/>
      <protection/>
    </xf>
    <xf numFmtId="0" fontId="6" fillId="0" borderId="28" xfId="50" applyNumberFormat="1" applyFont="1" applyFill="1" applyBorder="1" applyAlignment="1" applyProtection="1">
      <alignment horizontal="center" vertical="top"/>
      <protection/>
    </xf>
    <xf numFmtId="0" fontId="6" fillId="0" borderId="48" xfId="50" applyNumberFormat="1" applyFont="1" applyFill="1" applyBorder="1" applyAlignment="1" applyProtection="1">
      <alignment horizontal="center" vertical="top"/>
      <protection/>
    </xf>
    <xf numFmtId="0" fontId="15" fillId="0" borderId="0" xfId="50" applyNumberFormat="1" applyFont="1" applyFill="1" applyBorder="1" applyAlignment="1" applyProtection="1">
      <alignment horizontal="center" vertical="top"/>
      <protection/>
    </xf>
    <xf numFmtId="0" fontId="7" fillId="0" borderId="0" xfId="50" applyNumberFormat="1" applyFont="1" applyFill="1" applyBorder="1" applyAlignment="1" applyProtection="1">
      <alignment horizontal="center" vertical="distributed"/>
      <protection/>
    </xf>
    <xf numFmtId="0" fontId="8" fillId="0" borderId="0" xfId="50" applyNumberFormat="1" applyFont="1" applyFill="1" applyBorder="1" applyAlignment="1" applyProtection="1">
      <alignment vertical="distributed"/>
      <protection/>
    </xf>
    <xf numFmtId="0" fontId="6" fillId="0" borderId="10" xfId="50" applyNumberFormat="1" applyFont="1" applyFill="1" applyBorder="1" applyAlignment="1" applyProtection="1">
      <alignment horizontal="center" vertical="top"/>
      <protection/>
    </xf>
    <xf numFmtId="0" fontId="8" fillId="0" borderId="0" xfId="50" applyNumberFormat="1" applyFont="1" applyFill="1" applyBorder="1" applyAlignment="1" applyProtection="1">
      <alignment horizontal="left" vertical="top"/>
      <protection/>
    </xf>
    <xf numFmtId="0" fontId="6" fillId="0" borderId="10" xfId="50" applyNumberFormat="1" applyFont="1" applyFill="1" applyBorder="1" applyAlignment="1" applyProtection="1">
      <alignment horizontal="center" vertical="center" textRotation="90"/>
      <protection/>
    </xf>
    <xf numFmtId="0" fontId="8" fillId="0" borderId="52" xfId="50" applyNumberFormat="1" applyFont="1" applyFill="1" applyBorder="1" applyAlignment="1" applyProtection="1">
      <alignment horizontal="center"/>
      <protection/>
    </xf>
    <xf numFmtId="0" fontId="4" fillId="0" borderId="52" xfId="50" applyNumberFormat="1" applyFont="1" applyFill="1" applyBorder="1" applyAlignment="1" applyProtection="1">
      <alignment horizontal="center"/>
      <protection/>
    </xf>
    <xf numFmtId="0" fontId="6" fillId="0" borderId="53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center" vertical="center" wrapText="1"/>
      <protection/>
    </xf>
    <xf numFmtId="0" fontId="6" fillId="0" borderId="54" xfId="50" applyNumberFormat="1" applyFont="1" applyFill="1" applyBorder="1" applyAlignment="1" applyProtection="1">
      <alignment horizontal="center" vertical="center" wrapText="1"/>
      <protection/>
    </xf>
    <xf numFmtId="0" fontId="6" fillId="0" borderId="26" xfId="50" applyNumberFormat="1" applyFont="1" applyFill="1" applyBorder="1" applyAlignment="1" applyProtection="1">
      <alignment horizontal="center" vertical="center"/>
      <protection/>
    </xf>
    <xf numFmtId="0" fontId="6" fillId="0" borderId="28" xfId="50" applyNumberFormat="1" applyFont="1" applyFill="1" applyBorder="1" applyAlignment="1" applyProtection="1">
      <alignment horizontal="center" vertical="center"/>
      <protection/>
    </xf>
    <xf numFmtId="0" fontId="6" fillId="0" borderId="48" xfId="50" applyNumberFormat="1" applyFont="1" applyFill="1" applyBorder="1" applyAlignment="1" applyProtection="1">
      <alignment horizontal="center" vertical="center"/>
      <protection/>
    </xf>
    <xf numFmtId="0" fontId="6" fillId="0" borderId="53" xfId="50" applyNumberFormat="1" applyFont="1" applyFill="1" applyBorder="1" applyAlignment="1" applyProtection="1">
      <alignment horizontal="left" vertical="center" wrapText="1"/>
      <protection/>
    </xf>
    <xf numFmtId="0" fontId="6" fillId="0" borderId="0" xfId="50" applyNumberFormat="1" applyFont="1" applyFill="1" applyBorder="1" applyAlignment="1" applyProtection="1">
      <alignment horizontal="left" vertical="center" wrapText="1"/>
      <protection/>
    </xf>
    <xf numFmtId="0" fontId="6" fillId="0" borderId="54" xfId="50" applyNumberFormat="1" applyFont="1" applyFill="1" applyBorder="1" applyAlignment="1" applyProtection="1">
      <alignment horizontal="left" vertical="center" wrapText="1"/>
      <protection/>
    </xf>
    <xf numFmtId="0" fontId="6" fillId="0" borderId="0" xfId="50" applyNumberFormat="1" applyFont="1" applyFill="1" applyBorder="1" applyAlignment="1" applyProtection="1">
      <alignment vertical="center"/>
      <protection/>
    </xf>
    <xf numFmtId="0" fontId="6" fillId="0" borderId="0" xfId="50" applyNumberFormat="1" applyFont="1" applyFill="1" applyBorder="1" applyAlignment="1" applyProtection="1">
      <alignment vertical="top"/>
      <protection/>
    </xf>
    <xf numFmtId="0" fontId="4" fillId="0" borderId="52" xfId="50" applyNumberFormat="1" applyFont="1" applyFill="1" applyBorder="1" applyAlignment="1" applyProtection="1">
      <alignment horizontal="center" vertical="center"/>
      <protection/>
    </xf>
    <xf numFmtId="0" fontId="6" fillId="0" borderId="10" xfId="50" applyNumberFormat="1" applyFont="1" applyFill="1" applyBorder="1" applyAlignment="1" applyProtection="1">
      <alignment vertical="center"/>
      <protection/>
    </xf>
    <xf numFmtId="0" fontId="6" fillId="0" borderId="0" xfId="50" applyNumberFormat="1" applyFont="1" applyFill="1" applyBorder="1" applyAlignment="1" applyProtection="1">
      <alignment horizontal="center" vertical="top"/>
      <protection/>
    </xf>
    <xf numFmtId="0" fontId="6" fillId="0" borderId="26" xfId="50" applyNumberFormat="1" applyFont="1" applyFill="1" applyBorder="1" applyAlignment="1" applyProtection="1">
      <alignment horizontal="left" vertical="center"/>
      <protection/>
    </xf>
    <xf numFmtId="0" fontId="6" fillId="0" borderId="28" xfId="50" applyNumberFormat="1" applyFont="1" applyFill="1" applyBorder="1" applyAlignment="1" applyProtection="1">
      <alignment horizontal="left" vertical="center"/>
      <protection/>
    </xf>
    <xf numFmtId="0" fontId="6" fillId="0" borderId="48" xfId="5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55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57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59" xfId="0" applyNumberFormat="1" applyFont="1" applyFill="1" applyBorder="1" applyAlignment="1" applyProtection="1">
      <alignment horizontal="center" vertical="center" textRotation="90"/>
      <protection/>
    </xf>
    <xf numFmtId="0" fontId="4" fillId="0" borderId="62" xfId="0" applyNumberFormat="1" applyFont="1" applyFill="1" applyBorder="1" applyAlignment="1" applyProtection="1">
      <alignment horizontal="center" vertical="center" textRotation="90"/>
      <protection/>
    </xf>
    <xf numFmtId="0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22" xfId="0" applyNumberFormat="1" applyFont="1" applyFill="1" applyBorder="1" applyAlignment="1" applyProtection="1">
      <alignment horizontal="center" vertical="center" textRotation="90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67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68" xfId="0" applyNumberFormat="1" applyFont="1" applyFill="1" applyBorder="1" applyAlignment="1" applyProtection="1">
      <alignment horizontal="center" vertical="top" shrinkToFit="1"/>
      <protection/>
    </xf>
    <xf numFmtId="0" fontId="4" fillId="0" borderId="40" xfId="0" applyNumberFormat="1" applyFont="1" applyFill="1" applyBorder="1" applyAlignment="1" applyProtection="1">
      <alignment horizontal="center" vertical="top" shrinkToFit="1"/>
      <protection/>
    </xf>
    <xf numFmtId="0" fontId="4" fillId="0" borderId="41" xfId="0" applyNumberFormat="1" applyFont="1" applyFill="1" applyBorder="1" applyAlignment="1" applyProtection="1">
      <alignment horizontal="center" vertical="top" shrinkToFit="1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view="pageLayout" workbookViewId="0" topLeftCell="A10">
      <selection activeCell="AP2" sqref="AP2"/>
    </sheetView>
  </sheetViews>
  <sheetFormatPr defaultColWidth="8.8515625" defaultRowHeight="12.75"/>
  <cols>
    <col min="1" max="1" width="3.28125" style="84" customWidth="1"/>
    <col min="2" max="2" width="2.8515625" style="84" customWidth="1"/>
    <col min="3" max="3" width="2.7109375" style="84" customWidth="1"/>
    <col min="4" max="4" width="2.8515625" style="84" customWidth="1"/>
    <col min="5" max="5" width="2.421875" style="84" customWidth="1"/>
    <col min="6" max="6" width="2.28125" style="84" customWidth="1"/>
    <col min="7" max="7" width="2.8515625" style="84" customWidth="1"/>
    <col min="8" max="8" width="2.57421875" style="84" customWidth="1"/>
    <col min="9" max="9" width="2.7109375" style="84" customWidth="1"/>
    <col min="10" max="10" width="3.00390625" style="84" customWidth="1"/>
    <col min="11" max="11" width="2.00390625" style="84" customWidth="1"/>
    <col min="12" max="12" width="2.8515625" style="84" customWidth="1"/>
    <col min="13" max="13" width="2.421875" style="84" customWidth="1"/>
    <col min="14" max="14" width="2.57421875" style="84" customWidth="1"/>
    <col min="15" max="15" width="2.7109375" style="84" customWidth="1"/>
    <col min="16" max="16" width="2.140625" style="84" customWidth="1"/>
    <col min="17" max="17" width="2.421875" style="84" customWidth="1"/>
    <col min="18" max="18" width="3.00390625" style="84" customWidth="1"/>
    <col min="19" max="19" width="2.7109375" style="84" customWidth="1"/>
    <col min="20" max="20" width="2.421875" style="84" customWidth="1"/>
    <col min="21" max="21" width="2.7109375" style="84" customWidth="1"/>
    <col min="22" max="23" width="2.421875" style="84" customWidth="1"/>
    <col min="24" max="24" width="2.28125" style="84" customWidth="1"/>
    <col min="25" max="25" width="2.00390625" style="84" customWidth="1"/>
    <col min="26" max="26" width="2.421875" style="84" customWidth="1"/>
    <col min="27" max="27" width="2.28125" style="84" customWidth="1"/>
    <col min="28" max="28" width="2.7109375" style="84" customWidth="1"/>
    <col min="29" max="29" width="2.00390625" style="84" customWidth="1"/>
    <col min="30" max="30" width="2.57421875" style="84" customWidth="1"/>
    <col min="31" max="31" width="2.140625" style="84" customWidth="1"/>
    <col min="32" max="32" width="2.7109375" style="84" customWidth="1"/>
    <col min="33" max="33" width="2.421875" style="84" customWidth="1"/>
    <col min="34" max="34" width="2.140625" style="84" customWidth="1"/>
    <col min="35" max="35" width="2.28125" style="84" customWidth="1"/>
    <col min="36" max="36" width="2.7109375" style="84" customWidth="1"/>
    <col min="37" max="37" width="2.8515625" style="84" customWidth="1"/>
    <col min="38" max="38" width="2.00390625" style="84" customWidth="1"/>
    <col min="39" max="39" width="3.140625" style="84" customWidth="1"/>
    <col min="40" max="40" width="2.28125" style="84" customWidth="1"/>
    <col min="41" max="41" width="2.140625" style="84" customWidth="1"/>
    <col min="42" max="42" width="2.7109375" style="84" customWidth="1"/>
    <col min="43" max="43" width="2.140625" style="84" customWidth="1"/>
    <col min="44" max="44" width="2.57421875" style="84" customWidth="1"/>
    <col min="45" max="45" width="3.28125" style="84" customWidth="1"/>
    <col min="46" max="46" width="2.7109375" style="84" customWidth="1"/>
    <col min="47" max="47" width="3.140625" style="84" customWidth="1"/>
    <col min="48" max="48" width="2.57421875" style="84" customWidth="1"/>
    <col min="49" max="49" width="2.421875" style="84" customWidth="1"/>
    <col min="50" max="50" width="2.28125" style="84" customWidth="1"/>
    <col min="51" max="51" width="2.00390625" style="84" customWidth="1"/>
    <col min="52" max="53" width="2.8515625" style="84" customWidth="1"/>
    <col min="54" max="54" width="2.28125" style="84" customWidth="1"/>
    <col min="55" max="16384" width="8.8515625" style="84" customWidth="1"/>
  </cols>
  <sheetData>
    <row r="1" spans="1:56" ht="18.75" customHeight="1">
      <c r="A1" s="217" t="s">
        <v>164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82"/>
      <c r="M1" s="82"/>
      <c r="N1" s="230" t="s">
        <v>165</v>
      </c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82"/>
      <c r="AP1" s="231" t="s">
        <v>166</v>
      </c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105"/>
      <c r="BC1" s="105"/>
      <c r="BD1" s="83"/>
    </row>
    <row r="2" spans="1:55" ht="17.25" customHeight="1">
      <c r="A2" s="224" t="s">
        <v>167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N2" s="216" t="s">
        <v>168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P2" s="86" t="s">
        <v>169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</row>
    <row r="3" spans="1:41" ht="15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8"/>
      <c r="M3" s="88"/>
      <c r="N3" s="225" t="s">
        <v>171</v>
      </c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88"/>
    </row>
    <row r="4" spans="1:40" ht="15">
      <c r="A4" s="224" t="s">
        <v>172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N4" s="216" t="s">
        <v>173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</row>
    <row r="5" spans="2:41" ht="6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M5" s="87"/>
      <c r="AN5" s="87"/>
      <c r="AO5" s="87"/>
    </row>
    <row r="6" spans="3:55" ht="15.75" customHeight="1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18" t="s">
        <v>200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7" t="s">
        <v>194</v>
      </c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82"/>
      <c r="BC6" s="82"/>
    </row>
    <row r="7" spans="1:256" ht="18.75">
      <c r="A7" s="232" t="s">
        <v>174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18" t="s">
        <v>175</v>
      </c>
      <c r="AQ7" s="218"/>
      <c r="AR7" s="218"/>
      <c r="AS7" s="218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56" ht="15.75">
      <c r="A8" s="82"/>
      <c r="B8" s="82"/>
      <c r="C8" s="82"/>
      <c r="D8" s="82"/>
      <c r="E8" s="82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82"/>
      <c r="R8" s="82"/>
      <c r="S8" s="82"/>
      <c r="T8" s="82"/>
      <c r="U8" s="82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82"/>
      <c r="AM8" s="87"/>
      <c r="AN8" s="87"/>
      <c r="AO8" s="87"/>
      <c r="AP8" s="87"/>
      <c r="AQ8" s="87"/>
      <c r="BC8" s="83"/>
      <c r="BD8" s="87"/>
    </row>
    <row r="9" spans="1:57" ht="15.75" customHeight="1">
      <c r="A9" s="226" t="s">
        <v>176</v>
      </c>
      <c r="B9" s="226"/>
      <c r="C9" s="226"/>
      <c r="D9" s="226"/>
      <c r="E9" s="226"/>
      <c r="F9" s="220" t="s">
        <v>195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1"/>
      <c r="AH9" s="91"/>
      <c r="AI9" s="91"/>
      <c r="BD9" s="83"/>
      <c r="BE9" s="83"/>
    </row>
    <row r="10" spans="1:57" ht="15.75">
      <c r="A10" s="82"/>
      <c r="B10" s="82"/>
      <c r="C10" s="82"/>
      <c r="D10" s="82"/>
      <c r="E10" s="82"/>
      <c r="F10" s="216" t="s">
        <v>177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AG10" s="91"/>
      <c r="AH10" s="91"/>
      <c r="AI10" s="91"/>
      <c r="AP10" s="219" t="s">
        <v>178</v>
      </c>
      <c r="AQ10" s="219"/>
      <c r="AR10" s="219"/>
      <c r="AS10" s="219"/>
      <c r="AT10" s="219"/>
      <c r="AU10" s="219"/>
      <c r="AV10" s="219"/>
      <c r="AW10" s="87"/>
      <c r="AX10" s="87"/>
      <c r="AY10" s="87"/>
      <c r="AZ10" s="87"/>
      <c r="BA10" s="87"/>
      <c r="BB10" s="87"/>
      <c r="BC10" s="87"/>
      <c r="BD10" s="83"/>
      <c r="BE10" s="83"/>
    </row>
    <row r="11" spans="1:57" ht="15" customHeight="1">
      <c r="A11" s="92" t="s">
        <v>179</v>
      </c>
      <c r="B11" s="93"/>
      <c r="C11" s="93"/>
      <c r="D11" s="93"/>
      <c r="E11" s="93"/>
      <c r="F11" s="221" t="s">
        <v>196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91"/>
      <c r="AH11" s="91"/>
      <c r="AI11" s="91"/>
      <c r="AP11" s="220" t="s">
        <v>180</v>
      </c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94"/>
      <c r="BC11" s="94"/>
      <c r="BD11" s="83"/>
      <c r="BE11" s="83"/>
    </row>
    <row r="12" spans="1:57" ht="15" customHeight="1">
      <c r="A12" s="91"/>
      <c r="F12" s="216" t="s">
        <v>181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AG12" s="91"/>
      <c r="AH12" s="91"/>
      <c r="AI12" s="91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94"/>
      <c r="BC12" s="83"/>
      <c r="BD12" s="83"/>
      <c r="BE12" s="83"/>
    </row>
    <row r="13" spans="1:57" ht="15.75" customHeight="1">
      <c r="A13" s="91" t="s">
        <v>182</v>
      </c>
      <c r="F13" s="220" t="s">
        <v>197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94"/>
      <c r="AB13" s="94"/>
      <c r="AC13" s="94"/>
      <c r="AD13" s="94"/>
      <c r="AE13" s="94"/>
      <c r="AF13" s="94"/>
      <c r="AG13" s="91"/>
      <c r="AH13" s="91"/>
      <c r="AI13" s="91"/>
      <c r="BC13" s="83"/>
      <c r="BD13" s="83"/>
      <c r="BE13" s="83"/>
    </row>
    <row r="14" spans="1:57" ht="12" customHeight="1">
      <c r="A14" s="87"/>
      <c r="B14" s="87"/>
      <c r="C14" s="87"/>
      <c r="D14" s="87"/>
      <c r="E14" s="87"/>
      <c r="F14" s="216" t="s">
        <v>183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G14" s="91"/>
      <c r="AH14" s="91"/>
      <c r="AI14" s="91"/>
      <c r="BC14" s="83"/>
      <c r="BD14" s="83"/>
      <c r="BE14" s="83"/>
    </row>
    <row r="15" spans="1:55" ht="15.75">
      <c r="A15" s="234" t="s">
        <v>184</v>
      </c>
      <c r="B15" s="234"/>
      <c r="C15" s="234"/>
      <c r="D15" s="234"/>
      <c r="E15" s="234"/>
      <c r="F15" s="234"/>
      <c r="G15" s="234"/>
      <c r="H15" s="87" t="s">
        <v>185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95"/>
      <c r="AH15" s="95"/>
      <c r="AI15" s="95"/>
      <c r="BC15" s="83"/>
    </row>
    <row r="16" spans="6:55" ht="12.75">
      <c r="F16" s="216" t="s">
        <v>186</v>
      </c>
      <c r="G16" s="216"/>
      <c r="H16" s="216"/>
      <c r="I16" s="216"/>
      <c r="J16" s="216"/>
      <c r="K16" s="216"/>
      <c r="L16" s="216"/>
      <c r="M16" s="216"/>
      <c r="N16" s="216"/>
      <c r="O16" s="216"/>
      <c r="AG16" s="96"/>
      <c r="AH16" s="96"/>
      <c r="AI16" s="96"/>
      <c r="BC16" s="83"/>
    </row>
    <row r="17" spans="1:55" ht="5.25" customHeight="1">
      <c r="A17" s="217" t="s">
        <v>28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83"/>
    </row>
    <row r="18" spans="1:55" ht="12.7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83"/>
    </row>
    <row r="19" spans="1:54" ht="12.75">
      <c r="A19" s="235" t="s">
        <v>29</v>
      </c>
      <c r="B19" s="227" t="s">
        <v>30</v>
      </c>
      <c r="C19" s="228"/>
      <c r="D19" s="228"/>
      <c r="E19" s="229"/>
      <c r="F19" s="233" t="s">
        <v>31</v>
      </c>
      <c r="G19" s="233"/>
      <c r="H19" s="233"/>
      <c r="I19" s="233"/>
      <c r="J19" s="233" t="s">
        <v>32</v>
      </c>
      <c r="K19" s="233"/>
      <c r="L19" s="233"/>
      <c r="M19" s="233"/>
      <c r="N19" s="233"/>
      <c r="O19" s="227" t="s">
        <v>33</v>
      </c>
      <c r="P19" s="228"/>
      <c r="Q19" s="228"/>
      <c r="R19" s="228"/>
      <c r="S19" s="229"/>
      <c r="T19" s="233" t="s">
        <v>34</v>
      </c>
      <c r="U19" s="233"/>
      <c r="V19" s="233"/>
      <c r="W19" s="233"/>
      <c r="X19" s="227" t="s">
        <v>35</v>
      </c>
      <c r="Y19" s="228"/>
      <c r="Z19" s="228"/>
      <c r="AA19" s="229"/>
      <c r="AB19" s="227" t="s">
        <v>36</v>
      </c>
      <c r="AC19" s="228"/>
      <c r="AD19" s="228"/>
      <c r="AE19" s="229"/>
      <c r="AF19" s="227" t="s">
        <v>37</v>
      </c>
      <c r="AG19" s="228"/>
      <c r="AH19" s="228"/>
      <c r="AI19" s="229"/>
      <c r="AJ19" s="227" t="s">
        <v>38</v>
      </c>
      <c r="AK19" s="228"/>
      <c r="AL19" s="228"/>
      <c r="AM19" s="228"/>
      <c r="AN19" s="229"/>
      <c r="AO19" s="227" t="s">
        <v>39</v>
      </c>
      <c r="AP19" s="228"/>
      <c r="AQ19" s="228"/>
      <c r="AR19" s="228"/>
      <c r="AS19" s="229"/>
      <c r="AT19" s="233" t="s">
        <v>40</v>
      </c>
      <c r="AU19" s="233"/>
      <c r="AV19" s="233"/>
      <c r="AW19" s="233"/>
      <c r="AX19" s="227" t="s">
        <v>41</v>
      </c>
      <c r="AY19" s="228"/>
      <c r="AZ19" s="228"/>
      <c r="BA19" s="229"/>
      <c r="BB19" s="83"/>
    </row>
    <row r="20" spans="1:54" ht="14.25">
      <c r="A20" s="235"/>
      <c r="B20" s="97">
        <v>1</v>
      </c>
      <c r="C20" s="97">
        <v>2</v>
      </c>
      <c r="D20" s="97">
        <v>3</v>
      </c>
      <c r="E20" s="97">
        <v>4</v>
      </c>
      <c r="F20" s="97">
        <v>5</v>
      </c>
      <c r="G20" s="97">
        <v>6</v>
      </c>
      <c r="H20" s="97">
        <v>7</v>
      </c>
      <c r="I20" s="97">
        <v>8</v>
      </c>
      <c r="J20" s="97">
        <v>9</v>
      </c>
      <c r="K20" s="97">
        <v>10</v>
      </c>
      <c r="L20" s="97">
        <v>11</v>
      </c>
      <c r="M20" s="97">
        <v>12</v>
      </c>
      <c r="N20" s="97">
        <v>13</v>
      </c>
      <c r="O20" s="97">
        <v>14</v>
      </c>
      <c r="P20" s="97">
        <v>15</v>
      </c>
      <c r="Q20" s="97">
        <v>16</v>
      </c>
      <c r="R20" s="97">
        <v>17</v>
      </c>
      <c r="S20" s="97">
        <v>18</v>
      </c>
      <c r="T20" s="97">
        <v>19</v>
      </c>
      <c r="U20" s="97">
        <v>20</v>
      </c>
      <c r="V20" s="97">
        <v>21</v>
      </c>
      <c r="W20" s="97">
        <v>22</v>
      </c>
      <c r="X20" s="97">
        <v>23</v>
      </c>
      <c r="Y20" s="97">
        <v>24</v>
      </c>
      <c r="Z20" s="97">
        <v>25</v>
      </c>
      <c r="AA20" s="97">
        <v>26</v>
      </c>
      <c r="AB20" s="97">
        <v>27</v>
      </c>
      <c r="AC20" s="97">
        <v>28</v>
      </c>
      <c r="AD20" s="97">
        <v>29</v>
      </c>
      <c r="AE20" s="97">
        <v>30</v>
      </c>
      <c r="AF20" s="97">
        <v>31</v>
      </c>
      <c r="AG20" s="97">
        <v>32</v>
      </c>
      <c r="AH20" s="97">
        <v>33</v>
      </c>
      <c r="AI20" s="97">
        <v>34</v>
      </c>
      <c r="AJ20" s="97">
        <v>35</v>
      </c>
      <c r="AK20" s="97">
        <v>36</v>
      </c>
      <c r="AL20" s="97">
        <v>37</v>
      </c>
      <c r="AM20" s="97">
        <v>38</v>
      </c>
      <c r="AN20" s="97">
        <v>39</v>
      </c>
      <c r="AO20" s="97">
        <v>40</v>
      </c>
      <c r="AP20" s="97">
        <v>41</v>
      </c>
      <c r="AQ20" s="97">
        <v>42</v>
      </c>
      <c r="AR20" s="97">
        <v>43</v>
      </c>
      <c r="AS20" s="97">
        <v>44</v>
      </c>
      <c r="AT20" s="97">
        <v>45</v>
      </c>
      <c r="AU20" s="97">
        <v>46</v>
      </c>
      <c r="AV20" s="97">
        <v>47</v>
      </c>
      <c r="AW20" s="97">
        <v>48</v>
      </c>
      <c r="AX20" s="97">
        <v>49</v>
      </c>
      <c r="AY20" s="97">
        <v>50</v>
      </c>
      <c r="AZ20" s="97">
        <v>51</v>
      </c>
      <c r="BA20" s="97">
        <v>52</v>
      </c>
      <c r="BB20" s="83"/>
    </row>
    <row r="21" spans="1:54" ht="12.75">
      <c r="A21" s="98">
        <v>1</v>
      </c>
      <c r="B21" s="99" t="s">
        <v>70</v>
      </c>
      <c r="C21" s="99" t="s">
        <v>70</v>
      </c>
      <c r="D21" s="99" t="s">
        <v>70</v>
      </c>
      <c r="E21" s="99" t="s">
        <v>70</v>
      </c>
      <c r="F21" s="99" t="s">
        <v>70</v>
      </c>
      <c r="G21" s="99" t="s">
        <v>70</v>
      </c>
      <c r="H21" s="99" t="s">
        <v>70</v>
      </c>
      <c r="I21" s="99" t="s">
        <v>70</v>
      </c>
      <c r="J21" s="99" t="s">
        <v>70</v>
      </c>
      <c r="K21" s="99" t="s">
        <v>70</v>
      </c>
      <c r="L21" s="99" t="s">
        <v>70</v>
      </c>
      <c r="M21" s="99" t="s">
        <v>70</v>
      </c>
      <c r="N21" s="99" t="s">
        <v>70</v>
      </c>
      <c r="O21" s="99" t="s">
        <v>70</v>
      </c>
      <c r="P21" s="99" t="s">
        <v>70</v>
      </c>
      <c r="Q21" s="99" t="s">
        <v>70</v>
      </c>
      <c r="R21" s="99" t="s">
        <v>69</v>
      </c>
      <c r="S21" s="99" t="s">
        <v>69</v>
      </c>
      <c r="T21" s="99" t="s">
        <v>69</v>
      </c>
      <c r="U21" s="99" t="s">
        <v>69</v>
      </c>
      <c r="V21" s="99" t="s">
        <v>71</v>
      </c>
      <c r="W21" s="100" t="s">
        <v>71</v>
      </c>
      <c r="X21" s="100" t="s">
        <v>71</v>
      </c>
      <c r="Y21" s="99" t="s">
        <v>70</v>
      </c>
      <c r="Z21" s="99" t="s">
        <v>70</v>
      </c>
      <c r="AA21" s="99" t="s">
        <v>70</v>
      </c>
      <c r="AB21" s="99" t="s">
        <v>70</v>
      </c>
      <c r="AC21" s="99" t="s">
        <v>70</v>
      </c>
      <c r="AD21" s="99" t="s">
        <v>70</v>
      </c>
      <c r="AE21" s="99" t="s">
        <v>70</v>
      </c>
      <c r="AF21" s="99" t="s">
        <v>70</v>
      </c>
      <c r="AG21" s="99" t="s">
        <v>70</v>
      </c>
      <c r="AH21" s="99" t="s">
        <v>70</v>
      </c>
      <c r="AI21" s="99" t="s">
        <v>70</v>
      </c>
      <c r="AJ21" s="99" t="s">
        <v>70</v>
      </c>
      <c r="AK21" s="99" t="s">
        <v>70</v>
      </c>
      <c r="AL21" s="99" t="s">
        <v>70</v>
      </c>
      <c r="AM21" s="99" t="s">
        <v>70</v>
      </c>
      <c r="AN21" s="99" t="s">
        <v>70</v>
      </c>
      <c r="AO21" s="99" t="s">
        <v>69</v>
      </c>
      <c r="AP21" s="99" t="s">
        <v>69</v>
      </c>
      <c r="AQ21" s="99" t="s">
        <v>69</v>
      </c>
      <c r="AR21" s="99" t="s">
        <v>71</v>
      </c>
      <c r="AS21" s="99" t="s">
        <v>71</v>
      </c>
      <c r="AT21" s="99" t="s">
        <v>71</v>
      </c>
      <c r="AU21" s="99" t="s">
        <v>71</v>
      </c>
      <c r="AV21" s="99" t="s">
        <v>71</v>
      </c>
      <c r="AW21" s="99" t="s">
        <v>71</v>
      </c>
      <c r="AX21" s="99" t="s">
        <v>71</v>
      </c>
      <c r="AY21" s="99" t="s">
        <v>71</v>
      </c>
      <c r="AZ21" s="99" t="s">
        <v>71</v>
      </c>
      <c r="BA21" s="99" t="s">
        <v>71</v>
      </c>
      <c r="BB21" s="83"/>
    </row>
    <row r="22" spans="1:54" ht="12.75">
      <c r="A22" s="98">
        <v>2</v>
      </c>
      <c r="B22" s="99" t="s">
        <v>70</v>
      </c>
      <c r="C22" s="99" t="s">
        <v>70</v>
      </c>
      <c r="D22" s="99" t="s">
        <v>70</v>
      </c>
      <c r="E22" s="99" t="s">
        <v>70</v>
      </c>
      <c r="F22" s="99" t="s">
        <v>70</v>
      </c>
      <c r="G22" s="99" t="s">
        <v>70</v>
      </c>
      <c r="H22" s="99" t="s">
        <v>70</v>
      </c>
      <c r="I22" s="99" t="s">
        <v>70</v>
      </c>
      <c r="J22" s="99" t="s">
        <v>70</v>
      </c>
      <c r="K22" s="99" t="s">
        <v>70</v>
      </c>
      <c r="L22" s="99" t="s">
        <v>70</v>
      </c>
      <c r="M22" s="99" t="s">
        <v>70</v>
      </c>
      <c r="N22" s="99" t="s">
        <v>70</v>
      </c>
      <c r="O22" s="99" t="s">
        <v>70</v>
      </c>
      <c r="P22" s="99" t="s">
        <v>70</v>
      </c>
      <c r="Q22" s="99" t="s">
        <v>70</v>
      </c>
      <c r="R22" s="99" t="s">
        <v>69</v>
      </c>
      <c r="S22" s="99" t="s">
        <v>69</v>
      </c>
      <c r="T22" s="99" t="s">
        <v>69</v>
      </c>
      <c r="U22" s="99" t="s">
        <v>69</v>
      </c>
      <c r="V22" s="99" t="s">
        <v>71</v>
      </c>
      <c r="W22" s="100" t="s">
        <v>71</v>
      </c>
      <c r="X22" s="100" t="s">
        <v>71</v>
      </c>
      <c r="Y22" s="99" t="s">
        <v>70</v>
      </c>
      <c r="Z22" s="99" t="s">
        <v>70</v>
      </c>
      <c r="AA22" s="99" t="s">
        <v>70</v>
      </c>
      <c r="AB22" s="99" t="s">
        <v>70</v>
      </c>
      <c r="AC22" s="99" t="s">
        <v>70</v>
      </c>
      <c r="AD22" s="99" t="s">
        <v>70</v>
      </c>
      <c r="AE22" s="99" t="s">
        <v>70</v>
      </c>
      <c r="AF22" s="99" t="s">
        <v>70</v>
      </c>
      <c r="AG22" s="99" t="s">
        <v>70</v>
      </c>
      <c r="AH22" s="99" t="s">
        <v>70</v>
      </c>
      <c r="AI22" s="99" t="s">
        <v>70</v>
      </c>
      <c r="AJ22" s="99" t="s">
        <v>70</v>
      </c>
      <c r="AK22" s="99" t="s">
        <v>70</v>
      </c>
      <c r="AL22" s="99" t="s">
        <v>70</v>
      </c>
      <c r="AM22" s="99" t="s">
        <v>70</v>
      </c>
      <c r="AN22" s="99" t="s">
        <v>70</v>
      </c>
      <c r="AO22" s="99" t="s">
        <v>69</v>
      </c>
      <c r="AP22" s="99" t="s">
        <v>69</v>
      </c>
      <c r="AQ22" s="99" t="s">
        <v>69</v>
      </c>
      <c r="AR22" s="99" t="s">
        <v>71</v>
      </c>
      <c r="AS22" s="99" t="s">
        <v>71</v>
      </c>
      <c r="AT22" s="99" t="s">
        <v>71</v>
      </c>
      <c r="AU22" s="99" t="s">
        <v>71</v>
      </c>
      <c r="AV22" s="99" t="s">
        <v>71</v>
      </c>
      <c r="AW22" s="99" t="s">
        <v>71</v>
      </c>
      <c r="AX22" s="99" t="s">
        <v>71</v>
      </c>
      <c r="AY22" s="99" t="s">
        <v>71</v>
      </c>
      <c r="AZ22" s="99" t="s">
        <v>71</v>
      </c>
      <c r="BA22" s="99" t="s">
        <v>71</v>
      </c>
      <c r="BB22" s="83"/>
    </row>
    <row r="23" spans="1:54" ht="12.75">
      <c r="A23" s="98">
        <v>3</v>
      </c>
      <c r="B23" s="99" t="s">
        <v>70</v>
      </c>
      <c r="C23" s="99" t="s">
        <v>70</v>
      </c>
      <c r="D23" s="99" t="s">
        <v>70</v>
      </c>
      <c r="E23" s="99" t="s">
        <v>70</v>
      </c>
      <c r="F23" s="99" t="s">
        <v>70</v>
      </c>
      <c r="G23" s="99" t="s">
        <v>70</v>
      </c>
      <c r="H23" s="99" t="s">
        <v>70</v>
      </c>
      <c r="I23" s="99" t="s">
        <v>70</v>
      </c>
      <c r="J23" s="99" t="s">
        <v>70</v>
      </c>
      <c r="K23" s="99" t="s">
        <v>70</v>
      </c>
      <c r="L23" s="99" t="s">
        <v>70</v>
      </c>
      <c r="M23" s="99" t="s">
        <v>70</v>
      </c>
      <c r="N23" s="99" t="s">
        <v>70</v>
      </c>
      <c r="O23" s="99" t="s">
        <v>70</v>
      </c>
      <c r="P23" s="99" t="s">
        <v>70</v>
      </c>
      <c r="Q23" s="99" t="s">
        <v>70</v>
      </c>
      <c r="R23" s="99" t="s">
        <v>69</v>
      </c>
      <c r="S23" s="99" t="s">
        <v>69</v>
      </c>
      <c r="T23" s="99" t="s">
        <v>69</v>
      </c>
      <c r="U23" s="99" t="s">
        <v>69</v>
      </c>
      <c r="V23" s="99" t="s">
        <v>71</v>
      </c>
      <c r="W23" s="100" t="s">
        <v>71</v>
      </c>
      <c r="X23" s="100" t="s">
        <v>71</v>
      </c>
      <c r="Y23" s="99" t="s">
        <v>70</v>
      </c>
      <c r="Z23" s="99" t="s">
        <v>70</v>
      </c>
      <c r="AA23" s="99" t="s">
        <v>70</v>
      </c>
      <c r="AB23" s="99" t="s">
        <v>70</v>
      </c>
      <c r="AC23" s="99" t="s">
        <v>70</v>
      </c>
      <c r="AD23" s="99" t="s">
        <v>70</v>
      </c>
      <c r="AE23" s="99" t="s">
        <v>70</v>
      </c>
      <c r="AF23" s="99" t="s">
        <v>70</v>
      </c>
      <c r="AG23" s="99" t="s">
        <v>70</v>
      </c>
      <c r="AH23" s="99" t="s">
        <v>70</v>
      </c>
      <c r="AI23" s="99" t="s">
        <v>70</v>
      </c>
      <c r="AJ23" s="99" t="s">
        <v>70</v>
      </c>
      <c r="AK23" s="99" t="s">
        <v>70</v>
      </c>
      <c r="AL23" s="99" t="s">
        <v>70</v>
      </c>
      <c r="AM23" s="99" t="s">
        <v>70</v>
      </c>
      <c r="AN23" s="99" t="s">
        <v>70</v>
      </c>
      <c r="AO23" s="99" t="s">
        <v>69</v>
      </c>
      <c r="AP23" s="99" t="s">
        <v>69</v>
      </c>
      <c r="AQ23" s="99" t="s">
        <v>69</v>
      </c>
      <c r="AR23" s="99" t="s">
        <v>72</v>
      </c>
      <c r="AS23" s="99" t="s">
        <v>72</v>
      </c>
      <c r="AT23" s="99" t="s">
        <v>72</v>
      </c>
      <c r="AU23" s="99" t="s">
        <v>72</v>
      </c>
      <c r="AV23" s="99" t="s">
        <v>71</v>
      </c>
      <c r="AW23" s="99" t="s">
        <v>71</v>
      </c>
      <c r="AX23" s="99" t="s">
        <v>71</v>
      </c>
      <c r="AY23" s="99" t="s">
        <v>71</v>
      </c>
      <c r="AZ23" s="99" t="s">
        <v>71</v>
      </c>
      <c r="BA23" s="99" t="s">
        <v>71</v>
      </c>
      <c r="BB23" s="83"/>
    </row>
    <row r="24" spans="1:54" ht="14.25" customHeight="1">
      <c r="A24" s="98">
        <v>4</v>
      </c>
      <c r="B24" s="100" t="s">
        <v>70</v>
      </c>
      <c r="C24" s="100" t="s">
        <v>70</v>
      </c>
      <c r="D24" s="100" t="s">
        <v>70</v>
      </c>
      <c r="E24" s="100" t="s">
        <v>70</v>
      </c>
      <c r="F24" s="100" t="s">
        <v>70</v>
      </c>
      <c r="G24" s="100" t="s">
        <v>70</v>
      </c>
      <c r="H24" s="100" t="s">
        <v>70</v>
      </c>
      <c r="I24" s="100" t="s">
        <v>70</v>
      </c>
      <c r="J24" s="100" t="s">
        <v>70</v>
      </c>
      <c r="K24" s="100" t="s">
        <v>70</v>
      </c>
      <c r="L24" s="100" t="s">
        <v>70</v>
      </c>
      <c r="M24" s="100" t="s">
        <v>70</v>
      </c>
      <c r="N24" s="100" t="s">
        <v>70</v>
      </c>
      <c r="O24" s="100" t="s">
        <v>70</v>
      </c>
      <c r="P24" s="100" t="s">
        <v>70</v>
      </c>
      <c r="Q24" s="100" t="s">
        <v>70</v>
      </c>
      <c r="R24" s="100" t="s">
        <v>69</v>
      </c>
      <c r="S24" s="100" t="s">
        <v>69</v>
      </c>
      <c r="T24" s="100" t="s">
        <v>69</v>
      </c>
      <c r="U24" s="100" t="s">
        <v>69</v>
      </c>
      <c r="V24" s="100" t="s">
        <v>71</v>
      </c>
      <c r="W24" s="100" t="s">
        <v>71</v>
      </c>
      <c r="X24" s="100" t="s">
        <v>71</v>
      </c>
      <c r="Y24" s="100" t="s">
        <v>70</v>
      </c>
      <c r="Z24" s="100" t="s">
        <v>70</v>
      </c>
      <c r="AA24" s="100" t="s">
        <v>70</v>
      </c>
      <c r="AB24" s="100" t="s">
        <v>70</v>
      </c>
      <c r="AC24" s="100" t="s">
        <v>70</v>
      </c>
      <c r="AD24" s="100" t="s">
        <v>70</v>
      </c>
      <c r="AE24" s="100" t="s">
        <v>70</v>
      </c>
      <c r="AF24" s="100" t="s">
        <v>70</v>
      </c>
      <c r="AG24" s="100" t="s">
        <v>70</v>
      </c>
      <c r="AH24" s="100" t="s">
        <v>70</v>
      </c>
      <c r="AI24" s="100" t="s">
        <v>70</v>
      </c>
      <c r="AJ24" s="100" t="s">
        <v>70</v>
      </c>
      <c r="AK24" s="100" t="s">
        <v>72</v>
      </c>
      <c r="AL24" s="100" t="s">
        <v>72</v>
      </c>
      <c r="AM24" s="100" t="s">
        <v>72</v>
      </c>
      <c r="AN24" s="100" t="s">
        <v>72</v>
      </c>
      <c r="AO24" s="99" t="s">
        <v>69</v>
      </c>
      <c r="AP24" s="99" t="s">
        <v>69</v>
      </c>
      <c r="AQ24" s="99" t="s">
        <v>69</v>
      </c>
      <c r="AR24" s="101" t="s">
        <v>100</v>
      </c>
      <c r="AS24" s="101" t="s">
        <v>101</v>
      </c>
      <c r="AT24" s="101"/>
      <c r="AU24" s="101"/>
      <c r="AV24" s="100"/>
      <c r="AW24" s="100"/>
      <c r="AX24" s="100"/>
      <c r="AY24" s="100"/>
      <c r="AZ24" s="100"/>
      <c r="BA24" s="100"/>
      <c r="BB24" s="83"/>
    </row>
    <row r="25" spans="1:55" ht="6.7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83"/>
    </row>
    <row r="26" spans="1:55" ht="15.75">
      <c r="A26" s="236" t="s">
        <v>42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K26" s="237" t="s">
        <v>47</v>
      </c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104"/>
      <c r="AX26" s="104"/>
      <c r="AY26" s="104"/>
      <c r="AZ26" s="104"/>
      <c r="BA26" s="104"/>
      <c r="BB26" s="104"/>
      <c r="BC26" s="104"/>
    </row>
    <row r="27" spans="1:51" ht="19.5" customHeight="1">
      <c r="A27" s="223" t="s">
        <v>29</v>
      </c>
      <c r="B27" s="223"/>
      <c r="C27" s="222" t="s">
        <v>96</v>
      </c>
      <c r="D27" s="223"/>
      <c r="E27" s="223"/>
      <c r="F27" s="223"/>
      <c r="G27" s="223" t="s">
        <v>4</v>
      </c>
      <c r="H27" s="223"/>
      <c r="I27" s="223"/>
      <c r="J27" s="223"/>
      <c r="K27" s="223"/>
      <c r="L27" s="223" t="s">
        <v>44</v>
      </c>
      <c r="M27" s="223"/>
      <c r="N27" s="223"/>
      <c r="O27" s="223"/>
      <c r="P27" s="222" t="s">
        <v>187</v>
      </c>
      <c r="Q27" s="223"/>
      <c r="R27" s="223"/>
      <c r="S27" s="223"/>
      <c r="T27" s="222" t="s">
        <v>45</v>
      </c>
      <c r="U27" s="223"/>
      <c r="V27" s="223"/>
      <c r="W27" s="223"/>
      <c r="X27" s="223" t="s">
        <v>46</v>
      </c>
      <c r="Y27" s="223"/>
      <c r="Z27" s="223"/>
      <c r="AA27" s="223"/>
      <c r="AB27" s="223" t="s">
        <v>43</v>
      </c>
      <c r="AC27" s="223"/>
      <c r="AD27" s="223"/>
      <c r="AE27" s="223"/>
      <c r="AF27" s="238" t="s">
        <v>199</v>
      </c>
      <c r="AG27" s="239"/>
      <c r="AH27" s="239"/>
      <c r="AI27" s="239"/>
      <c r="AJ27" s="240"/>
      <c r="AK27" s="241" t="s">
        <v>48</v>
      </c>
      <c r="AL27" s="242"/>
      <c r="AM27" s="242"/>
      <c r="AN27" s="242"/>
      <c r="AO27" s="242"/>
      <c r="AP27" s="242"/>
      <c r="AQ27" s="242"/>
      <c r="AR27" s="243"/>
      <c r="AS27" s="223" t="s">
        <v>49</v>
      </c>
      <c r="AT27" s="223"/>
      <c r="AU27" s="223" t="s">
        <v>50</v>
      </c>
      <c r="AV27" s="223"/>
      <c r="AW27" s="112"/>
      <c r="AX27" s="112"/>
      <c r="AY27" s="83"/>
    </row>
    <row r="28" spans="1:51" ht="19.5" customHeight="1">
      <c r="A28" s="223">
        <v>1</v>
      </c>
      <c r="B28" s="223"/>
      <c r="C28" s="223">
        <v>32</v>
      </c>
      <c r="D28" s="223"/>
      <c r="E28" s="223"/>
      <c r="F28" s="223"/>
      <c r="G28" s="223">
        <v>7</v>
      </c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>
        <v>13</v>
      </c>
      <c r="Y28" s="223"/>
      <c r="Z28" s="223"/>
      <c r="AA28" s="223"/>
      <c r="AB28" s="223">
        <f>SUM(C28:AA28)</f>
        <v>52</v>
      </c>
      <c r="AC28" s="223"/>
      <c r="AD28" s="223"/>
      <c r="AE28" s="223"/>
      <c r="AF28" s="244" t="s">
        <v>202</v>
      </c>
      <c r="AG28" s="245"/>
      <c r="AH28" s="245"/>
      <c r="AI28" s="245"/>
      <c r="AJ28" s="246"/>
      <c r="AK28" s="241" t="s">
        <v>73</v>
      </c>
      <c r="AL28" s="242"/>
      <c r="AM28" s="242"/>
      <c r="AN28" s="242"/>
      <c r="AO28" s="242"/>
      <c r="AP28" s="242"/>
      <c r="AQ28" s="242"/>
      <c r="AR28" s="243"/>
      <c r="AS28" s="223">
        <v>7</v>
      </c>
      <c r="AT28" s="223"/>
      <c r="AU28" s="223">
        <v>4</v>
      </c>
      <c r="AV28" s="223"/>
      <c r="AW28" s="112"/>
      <c r="AX28" s="112"/>
      <c r="AY28" s="83"/>
    </row>
    <row r="29" spans="1:51" ht="19.5" customHeight="1">
      <c r="A29" s="223">
        <v>2</v>
      </c>
      <c r="B29" s="223"/>
      <c r="C29" s="223">
        <v>32</v>
      </c>
      <c r="D29" s="223"/>
      <c r="E29" s="223"/>
      <c r="F29" s="223"/>
      <c r="G29" s="223">
        <v>7</v>
      </c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>
        <v>13</v>
      </c>
      <c r="Y29" s="223"/>
      <c r="Z29" s="223"/>
      <c r="AA29" s="223"/>
      <c r="AB29" s="223">
        <f>SUM(C29:AA29)</f>
        <v>52</v>
      </c>
      <c r="AC29" s="223"/>
      <c r="AD29" s="223"/>
      <c r="AE29" s="223"/>
      <c r="AF29" s="244" t="s">
        <v>201</v>
      </c>
      <c r="AG29" s="245"/>
      <c r="AH29" s="245"/>
      <c r="AI29" s="245"/>
      <c r="AJ29" s="246"/>
      <c r="AK29" s="241" t="s">
        <v>98</v>
      </c>
      <c r="AL29" s="242"/>
      <c r="AM29" s="242"/>
      <c r="AN29" s="242"/>
      <c r="AO29" s="242"/>
      <c r="AP29" s="242"/>
      <c r="AQ29" s="242"/>
      <c r="AR29" s="243"/>
      <c r="AS29" s="223">
        <v>8</v>
      </c>
      <c r="AT29" s="223"/>
      <c r="AU29" s="223">
        <v>4</v>
      </c>
      <c r="AV29" s="223"/>
      <c r="AW29" s="112"/>
      <c r="AX29" s="112"/>
      <c r="AY29" s="83"/>
    </row>
    <row r="30" spans="1:55" ht="14.25" customHeight="1">
      <c r="A30" s="223">
        <v>3</v>
      </c>
      <c r="B30" s="223"/>
      <c r="C30" s="223">
        <v>32</v>
      </c>
      <c r="D30" s="223"/>
      <c r="E30" s="223"/>
      <c r="F30" s="223"/>
      <c r="G30" s="223">
        <v>7</v>
      </c>
      <c r="H30" s="223"/>
      <c r="I30" s="223"/>
      <c r="J30" s="223"/>
      <c r="K30" s="223"/>
      <c r="L30" s="223">
        <v>4</v>
      </c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>
        <v>9</v>
      </c>
      <c r="Y30" s="223"/>
      <c r="Z30" s="223"/>
      <c r="AA30" s="223"/>
      <c r="AB30" s="223">
        <f>SUM(C30:AA30)</f>
        <v>52</v>
      </c>
      <c r="AC30" s="223"/>
      <c r="AD30" s="223"/>
      <c r="AE30" s="223"/>
      <c r="AF30" s="244" t="s">
        <v>188</v>
      </c>
      <c r="AG30" s="245"/>
      <c r="AH30" s="245"/>
      <c r="AI30" s="245"/>
      <c r="AJ30" s="245"/>
      <c r="AK30" s="103"/>
      <c r="AL30" s="103"/>
      <c r="AM30" s="103"/>
      <c r="AN30" s="103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8"/>
      <c r="AZ30" s="248"/>
      <c r="BA30" s="248"/>
      <c r="BB30" s="248"/>
      <c r="BC30" s="83"/>
    </row>
    <row r="31" spans="1:55" ht="10.5" customHeight="1">
      <c r="A31" s="223">
        <v>4</v>
      </c>
      <c r="B31" s="223"/>
      <c r="C31" s="223">
        <v>28</v>
      </c>
      <c r="D31" s="223"/>
      <c r="E31" s="223"/>
      <c r="F31" s="223"/>
      <c r="G31" s="223">
        <v>7</v>
      </c>
      <c r="H31" s="223"/>
      <c r="I31" s="223"/>
      <c r="J31" s="223"/>
      <c r="K31" s="223"/>
      <c r="L31" s="223">
        <v>4</v>
      </c>
      <c r="M31" s="223"/>
      <c r="N31" s="223"/>
      <c r="O31" s="223"/>
      <c r="P31" s="223">
        <v>2</v>
      </c>
      <c r="Q31" s="223"/>
      <c r="R31" s="223"/>
      <c r="S31" s="223"/>
      <c r="T31" s="223"/>
      <c r="U31" s="223"/>
      <c r="V31" s="223"/>
      <c r="W31" s="223"/>
      <c r="X31" s="223">
        <v>3</v>
      </c>
      <c r="Y31" s="223"/>
      <c r="Z31" s="223"/>
      <c r="AA31" s="223"/>
      <c r="AB31" s="223">
        <f>SUM(C31:AA31)</f>
        <v>44</v>
      </c>
      <c r="AC31" s="223"/>
      <c r="AD31" s="223"/>
      <c r="AE31" s="223"/>
      <c r="AF31" s="244" t="s">
        <v>189</v>
      </c>
      <c r="AG31" s="245"/>
      <c r="AH31" s="245"/>
      <c r="AI31" s="245"/>
      <c r="AJ31" s="245"/>
      <c r="AK31" s="249" t="s">
        <v>190</v>
      </c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103"/>
      <c r="AX31" s="103"/>
      <c r="AY31" s="248"/>
      <c r="AZ31" s="248"/>
      <c r="BA31" s="248"/>
      <c r="BB31" s="248"/>
      <c r="BC31" s="83"/>
    </row>
    <row r="32" spans="1:55" ht="24.75" customHeight="1">
      <c r="A32" s="223" t="s">
        <v>43</v>
      </c>
      <c r="B32" s="223"/>
      <c r="C32" s="223">
        <f>SUM(C28:C31)</f>
        <v>124</v>
      </c>
      <c r="D32" s="223"/>
      <c r="E32" s="223"/>
      <c r="F32" s="223"/>
      <c r="G32" s="223">
        <f>SUM(G28:K31)</f>
        <v>28</v>
      </c>
      <c r="H32" s="223"/>
      <c r="I32" s="223"/>
      <c r="J32" s="223"/>
      <c r="K32" s="223"/>
      <c r="L32" s="223">
        <f>SUM(L30:O31)</f>
        <v>8</v>
      </c>
      <c r="M32" s="223"/>
      <c r="N32" s="223"/>
      <c r="O32" s="223"/>
      <c r="P32" s="223">
        <v>2</v>
      </c>
      <c r="Q32" s="223"/>
      <c r="R32" s="223"/>
      <c r="S32" s="223"/>
      <c r="T32" s="223"/>
      <c r="U32" s="223"/>
      <c r="V32" s="223"/>
      <c r="W32" s="223"/>
      <c r="X32" s="223">
        <f>SUM(X28:AA31)</f>
        <v>38</v>
      </c>
      <c r="Y32" s="223"/>
      <c r="Z32" s="223"/>
      <c r="AA32" s="223"/>
      <c r="AB32" s="223">
        <f>SUM(C32:AA33)</f>
        <v>200</v>
      </c>
      <c r="AC32" s="223"/>
      <c r="AD32" s="223"/>
      <c r="AE32" s="223"/>
      <c r="AF32" s="244" t="s">
        <v>191</v>
      </c>
      <c r="AG32" s="245"/>
      <c r="AH32" s="245"/>
      <c r="AI32" s="245"/>
      <c r="AJ32" s="245"/>
      <c r="AK32" s="250" t="s">
        <v>192</v>
      </c>
      <c r="AL32" s="250"/>
      <c r="AM32" s="250"/>
      <c r="AN32" s="250"/>
      <c r="AO32" s="250"/>
      <c r="AP32" s="223" t="s">
        <v>99</v>
      </c>
      <c r="AQ32" s="223"/>
      <c r="AR32" s="223"/>
      <c r="AS32" s="223"/>
      <c r="AT32" s="223"/>
      <c r="AU32" s="223" t="s">
        <v>49</v>
      </c>
      <c r="AV32" s="223"/>
      <c r="AW32" s="103"/>
      <c r="AX32" s="103"/>
      <c r="AY32" s="251"/>
      <c r="AZ32" s="251"/>
      <c r="BA32" s="251"/>
      <c r="BB32" s="251"/>
      <c r="BC32" s="83"/>
    </row>
    <row r="33" spans="1:55" ht="18.7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44" t="s">
        <v>193</v>
      </c>
      <c r="AG33" s="245"/>
      <c r="AH33" s="245"/>
      <c r="AI33" s="245"/>
      <c r="AJ33" s="245"/>
      <c r="AK33" s="252" t="s">
        <v>198</v>
      </c>
      <c r="AL33" s="253"/>
      <c r="AM33" s="253"/>
      <c r="AN33" s="253"/>
      <c r="AO33" s="254"/>
      <c r="AP33" s="241" t="s">
        <v>99</v>
      </c>
      <c r="AQ33" s="242"/>
      <c r="AR33" s="242"/>
      <c r="AS33" s="242"/>
      <c r="AT33" s="243"/>
      <c r="AU33" s="241">
        <v>8</v>
      </c>
      <c r="AV33" s="243"/>
      <c r="AW33" s="103"/>
      <c r="AX33" s="103"/>
      <c r="AY33" s="251"/>
      <c r="AZ33" s="251"/>
      <c r="BA33" s="251"/>
      <c r="BB33" s="251"/>
      <c r="BC33" s="83"/>
    </row>
    <row r="34" ht="12.75">
      <c r="U34" s="83"/>
    </row>
    <row r="35" ht="12.75">
      <c r="U35" s="83"/>
    </row>
    <row r="36" ht="12.75">
      <c r="U36" s="83"/>
    </row>
  </sheetData>
  <sheetProtection/>
  <mergeCells count="120">
    <mergeCell ref="AY32:AZ33"/>
    <mergeCell ref="BA32:BB33"/>
    <mergeCell ref="AF33:AJ33"/>
    <mergeCell ref="AK33:AO33"/>
    <mergeCell ref="AP33:AT33"/>
    <mergeCell ref="AU33:AV33"/>
    <mergeCell ref="X32:AA33"/>
    <mergeCell ref="AB32:AE33"/>
    <mergeCell ref="AF32:AJ32"/>
    <mergeCell ref="AK32:AO32"/>
    <mergeCell ref="AP32:AT32"/>
    <mergeCell ref="AU32:AV32"/>
    <mergeCell ref="A32:B33"/>
    <mergeCell ref="C32:F33"/>
    <mergeCell ref="G32:K33"/>
    <mergeCell ref="L32:O33"/>
    <mergeCell ref="P32:S33"/>
    <mergeCell ref="T32:W33"/>
    <mergeCell ref="X31:AA31"/>
    <mergeCell ref="AB31:AE31"/>
    <mergeCell ref="AF31:AJ31"/>
    <mergeCell ref="AK31:AV31"/>
    <mergeCell ref="AY31:AZ31"/>
    <mergeCell ref="BA31:BB31"/>
    <mergeCell ref="A31:B31"/>
    <mergeCell ref="C31:F31"/>
    <mergeCell ref="G31:K31"/>
    <mergeCell ref="L31:O31"/>
    <mergeCell ref="P31:S31"/>
    <mergeCell ref="T31:W31"/>
    <mergeCell ref="X30:AA30"/>
    <mergeCell ref="AB30:AE30"/>
    <mergeCell ref="AF30:AJ30"/>
    <mergeCell ref="AO30:AX30"/>
    <mergeCell ref="AY30:AZ30"/>
    <mergeCell ref="BA30:BB30"/>
    <mergeCell ref="A30:B30"/>
    <mergeCell ref="C30:F30"/>
    <mergeCell ref="G30:K30"/>
    <mergeCell ref="L30:O30"/>
    <mergeCell ref="P30:S30"/>
    <mergeCell ref="T30:W30"/>
    <mergeCell ref="X29:AA29"/>
    <mergeCell ref="AB29:AE29"/>
    <mergeCell ref="AF29:AJ29"/>
    <mergeCell ref="AK29:AR29"/>
    <mergeCell ref="AS29:AT29"/>
    <mergeCell ref="AU29:AV29"/>
    <mergeCell ref="A29:B29"/>
    <mergeCell ref="C29:F29"/>
    <mergeCell ref="G29:K29"/>
    <mergeCell ref="L29:O29"/>
    <mergeCell ref="P29:S29"/>
    <mergeCell ref="T29:W29"/>
    <mergeCell ref="X28:AA28"/>
    <mergeCell ref="AB28:AE28"/>
    <mergeCell ref="AF28:AJ28"/>
    <mergeCell ref="AK28:AR28"/>
    <mergeCell ref="AS28:AT28"/>
    <mergeCell ref="AU28:AV28"/>
    <mergeCell ref="A28:B28"/>
    <mergeCell ref="C28:F28"/>
    <mergeCell ref="G28:K28"/>
    <mergeCell ref="L28:O28"/>
    <mergeCell ref="P28:S28"/>
    <mergeCell ref="T28:W28"/>
    <mergeCell ref="AX19:BA19"/>
    <mergeCell ref="A26:AD26"/>
    <mergeCell ref="AK26:AV26"/>
    <mergeCell ref="AF27:AJ27"/>
    <mergeCell ref="AK27:AR27"/>
    <mergeCell ref="AS27:AT27"/>
    <mergeCell ref="AU27:AV27"/>
    <mergeCell ref="X19:AA19"/>
    <mergeCell ref="AB19:AE19"/>
    <mergeCell ref="AF19:AI19"/>
    <mergeCell ref="AO19:AS19"/>
    <mergeCell ref="AT19:AW19"/>
    <mergeCell ref="A15:G15"/>
    <mergeCell ref="A19:A20"/>
    <mergeCell ref="B19:E19"/>
    <mergeCell ref="F19:I19"/>
    <mergeCell ref="J19:N19"/>
    <mergeCell ref="O19:S19"/>
    <mergeCell ref="T19:W19"/>
    <mergeCell ref="A9:E9"/>
    <mergeCell ref="F13:Z13"/>
    <mergeCell ref="AJ19:AN19"/>
    <mergeCell ref="A1:K1"/>
    <mergeCell ref="N1:AN1"/>
    <mergeCell ref="AP1:BA1"/>
    <mergeCell ref="N6:AN6"/>
    <mergeCell ref="A7:AO7"/>
    <mergeCell ref="F8:P8"/>
    <mergeCell ref="V8:AJ8"/>
    <mergeCell ref="AO6:BA6"/>
    <mergeCell ref="A2:K2"/>
    <mergeCell ref="N2:AN2"/>
    <mergeCell ref="A3:K3"/>
    <mergeCell ref="N3:AN3"/>
    <mergeCell ref="A4:K4"/>
    <mergeCell ref="N4:AN4"/>
    <mergeCell ref="T27:W27"/>
    <mergeCell ref="X27:AA27"/>
    <mergeCell ref="AB27:AE27"/>
    <mergeCell ref="P27:S27"/>
    <mergeCell ref="A27:B27"/>
    <mergeCell ref="C27:F27"/>
    <mergeCell ref="G27:K27"/>
    <mergeCell ref="L27:O27"/>
    <mergeCell ref="F14:Z14"/>
    <mergeCell ref="F16:O16"/>
    <mergeCell ref="A17:BB18"/>
    <mergeCell ref="AP7:AS7"/>
    <mergeCell ref="AP10:AV10"/>
    <mergeCell ref="AP11:BA12"/>
    <mergeCell ref="F9:T9"/>
    <mergeCell ref="F10:U10"/>
    <mergeCell ref="F11:T11"/>
    <mergeCell ref="F12:T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tabSelected="1" view="pageLayout" zoomScaleNormal="115" zoomScaleSheetLayoutView="115" workbookViewId="0" topLeftCell="A71">
      <selection activeCell="G100" sqref="G100"/>
    </sheetView>
  </sheetViews>
  <sheetFormatPr defaultColWidth="9.140625" defaultRowHeight="12.75"/>
  <cols>
    <col min="1" max="1" width="3.57421875" style="31" customWidth="1"/>
    <col min="2" max="2" width="35.57421875" style="31" customWidth="1"/>
    <col min="3" max="3" width="5.28125" style="31" customWidth="1"/>
    <col min="4" max="4" width="6.28125" style="31" customWidth="1"/>
    <col min="5" max="5" width="6.7109375" style="31" customWidth="1"/>
    <col min="6" max="6" width="5.28125" style="31" customWidth="1"/>
    <col min="7" max="7" width="5.7109375" style="31" customWidth="1"/>
    <col min="8" max="8" width="7.8515625" style="31" customWidth="1"/>
    <col min="9" max="9" width="6.8515625" style="31" bestFit="1" customWidth="1"/>
    <col min="10" max="10" width="6.7109375" style="31" customWidth="1"/>
    <col min="11" max="11" width="8.421875" style="31" customWidth="1"/>
    <col min="12" max="12" width="8.140625" style="31" customWidth="1"/>
    <col min="13" max="13" width="7.57421875" style="31" customWidth="1"/>
    <col min="14" max="14" width="4.28125" style="31" customWidth="1"/>
    <col min="15" max="15" width="3.421875" style="31" customWidth="1"/>
    <col min="16" max="16" width="3.57421875" style="31" customWidth="1"/>
    <col min="17" max="17" width="3.8515625" style="31" bestFit="1" customWidth="1"/>
    <col min="18" max="18" width="4.140625" style="31" customWidth="1"/>
    <col min="19" max="20" width="3.8515625" style="31" customWidth="1"/>
    <col min="21" max="21" width="4.140625" style="31" customWidth="1"/>
    <col min="22" max="22" width="9.140625" style="31" customWidth="1"/>
    <col min="23" max="23" width="10.00390625" style="31" bestFit="1" customWidth="1"/>
    <col min="24" max="24" width="4.7109375" style="31" customWidth="1"/>
    <col min="25" max="16384" width="9.140625" style="31" customWidth="1"/>
  </cols>
  <sheetData>
    <row r="1" spans="1:21" ht="13.5" thickBot="1">
      <c r="A1" s="274" t="s">
        <v>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6"/>
    </row>
    <row r="2" spans="1:21" ht="13.5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3"/>
    </row>
    <row r="3" spans="1:21" ht="12.75">
      <c r="A3" s="306" t="s">
        <v>0</v>
      </c>
      <c r="B3" s="263" t="s">
        <v>1</v>
      </c>
      <c r="C3" s="266" t="s">
        <v>2</v>
      </c>
      <c r="D3" s="266"/>
      <c r="E3" s="266"/>
      <c r="F3" s="266"/>
      <c r="G3" s="296" t="s">
        <v>19</v>
      </c>
      <c r="H3" s="7"/>
      <c r="I3" s="7"/>
      <c r="J3" s="277" t="s">
        <v>3</v>
      </c>
      <c r="K3" s="277"/>
      <c r="L3" s="277"/>
      <c r="M3" s="277"/>
      <c r="N3" s="266" t="s">
        <v>23</v>
      </c>
      <c r="O3" s="266"/>
      <c r="P3" s="266"/>
      <c r="Q3" s="266"/>
      <c r="R3" s="266"/>
      <c r="S3" s="266"/>
      <c r="T3" s="266"/>
      <c r="U3" s="267"/>
    </row>
    <row r="4" spans="1:21" ht="12.75">
      <c r="A4" s="307"/>
      <c r="B4" s="264"/>
      <c r="C4" s="299" t="s">
        <v>66</v>
      </c>
      <c r="D4" s="299" t="s">
        <v>5</v>
      </c>
      <c r="E4" s="293" t="s">
        <v>76</v>
      </c>
      <c r="F4" s="293" t="s">
        <v>75</v>
      </c>
      <c r="G4" s="278"/>
      <c r="H4" s="278" t="s">
        <v>6</v>
      </c>
      <c r="I4" s="297" t="s">
        <v>22</v>
      </c>
      <c r="J4" s="257"/>
      <c r="K4" s="257"/>
      <c r="L4" s="298"/>
      <c r="M4" s="278" t="s">
        <v>7</v>
      </c>
      <c r="N4" s="262" t="s">
        <v>24</v>
      </c>
      <c r="O4" s="262"/>
      <c r="P4" s="262" t="s">
        <v>25</v>
      </c>
      <c r="Q4" s="262"/>
      <c r="R4" s="262" t="s">
        <v>26</v>
      </c>
      <c r="S4" s="262"/>
      <c r="T4" s="262" t="s">
        <v>27</v>
      </c>
      <c r="U4" s="271"/>
    </row>
    <row r="5" spans="1:21" ht="12.75">
      <c r="A5" s="307"/>
      <c r="B5" s="264"/>
      <c r="C5" s="299"/>
      <c r="D5" s="299"/>
      <c r="E5" s="294"/>
      <c r="F5" s="294"/>
      <c r="G5" s="278"/>
      <c r="H5" s="278"/>
      <c r="I5" s="293" t="s">
        <v>8</v>
      </c>
      <c r="J5" s="272" t="s">
        <v>9</v>
      </c>
      <c r="K5" s="272"/>
      <c r="L5" s="272"/>
      <c r="M5" s="278"/>
      <c r="N5" s="262" t="s">
        <v>10</v>
      </c>
      <c r="O5" s="262"/>
      <c r="P5" s="262"/>
      <c r="Q5" s="262"/>
      <c r="R5" s="262"/>
      <c r="S5" s="262"/>
      <c r="T5" s="262"/>
      <c r="U5" s="271"/>
    </row>
    <row r="6" spans="1:21" ht="12.75">
      <c r="A6" s="307"/>
      <c r="B6" s="264"/>
      <c r="C6" s="299"/>
      <c r="D6" s="299"/>
      <c r="E6" s="294"/>
      <c r="F6" s="294"/>
      <c r="G6" s="278"/>
      <c r="H6" s="278"/>
      <c r="I6" s="294"/>
      <c r="J6" s="272"/>
      <c r="K6" s="272"/>
      <c r="L6" s="272"/>
      <c r="M6" s="278"/>
      <c r="N6" s="4">
        <v>1</v>
      </c>
      <c r="O6" s="4">
        <v>2</v>
      </c>
      <c r="P6" s="4">
        <v>3</v>
      </c>
      <c r="Q6" s="4">
        <v>4</v>
      </c>
      <c r="R6" s="4">
        <v>5</v>
      </c>
      <c r="S6" s="4">
        <v>6</v>
      </c>
      <c r="T6" s="4">
        <v>7</v>
      </c>
      <c r="U6" s="8">
        <v>8</v>
      </c>
    </row>
    <row r="7" spans="1:21" ht="12.75">
      <c r="A7" s="307"/>
      <c r="B7" s="264"/>
      <c r="C7" s="299"/>
      <c r="D7" s="299"/>
      <c r="E7" s="294"/>
      <c r="F7" s="294"/>
      <c r="G7" s="278"/>
      <c r="H7" s="278"/>
      <c r="I7" s="294"/>
      <c r="J7" s="272" t="s">
        <v>11</v>
      </c>
      <c r="K7" s="264" t="s">
        <v>21</v>
      </c>
      <c r="L7" s="264" t="s">
        <v>20</v>
      </c>
      <c r="M7" s="278"/>
      <c r="N7" s="262" t="s">
        <v>12</v>
      </c>
      <c r="O7" s="262"/>
      <c r="P7" s="262"/>
      <c r="Q7" s="262"/>
      <c r="R7" s="262"/>
      <c r="S7" s="262"/>
      <c r="T7" s="262"/>
      <c r="U7" s="271"/>
    </row>
    <row r="8" spans="1:21" ht="13.5" thickBot="1">
      <c r="A8" s="308"/>
      <c r="B8" s="265"/>
      <c r="C8" s="300"/>
      <c r="D8" s="300"/>
      <c r="E8" s="295"/>
      <c r="F8" s="295"/>
      <c r="G8" s="279"/>
      <c r="H8" s="279"/>
      <c r="I8" s="295"/>
      <c r="J8" s="273"/>
      <c r="K8" s="265"/>
      <c r="L8" s="265"/>
      <c r="M8" s="279"/>
      <c r="N8" s="9">
        <v>16</v>
      </c>
      <c r="O8" s="9">
        <v>16</v>
      </c>
      <c r="P8" s="9">
        <v>16</v>
      </c>
      <c r="Q8" s="9">
        <v>16</v>
      </c>
      <c r="R8" s="9">
        <v>16</v>
      </c>
      <c r="S8" s="9">
        <v>16</v>
      </c>
      <c r="T8" s="9">
        <v>16</v>
      </c>
      <c r="U8" s="12">
        <v>12</v>
      </c>
    </row>
    <row r="9" spans="1:21" ht="13.5" customHeight="1" thickBot="1">
      <c r="A9" s="268" t="s">
        <v>151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70"/>
    </row>
    <row r="10" spans="1:21" ht="13.5" thickBot="1">
      <c r="A10" s="268" t="s">
        <v>152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0"/>
    </row>
    <row r="11" spans="1:21" ht="12.75">
      <c r="A11" s="187">
        <v>1</v>
      </c>
      <c r="B11" s="191" t="s">
        <v>51</v>
      </c>
      <c r="C11" s="3">
        <v>3</v>
      </c>
      <c r="D11" s="11" t="s">
        <v>77</v>
      </c>
      <c r="E11" s="5" t="s">
        <v>80</v>
      </c>
      <c r="F11" s="3"/>
      <c r="G11" s="3">
        <v>6</v>
      </c>
      <c r="H11" s="25">
        <f>G11*30</f>
        <v>180</v>
      </c>
      <c r="I11" s="3">
        <f>N11*$N$8+O11*$O$8+P11*$P$8+Q11*$Q$8+R11*$R$8+S11*$S$8+T11*$T$8+U11*$U$8</f>
        <v>96</v>
      </c>
      <c r="J11" s="3"/>
      <c r="K11" s="3"/>
      <c r="L11" s="3">
        <v>96</v>
      </c>
      <c r="M11" s="3">
        <f>H11-I11</f>
        <v>84</v>
      </c>
      <c r="N11" s="3">
        <v>2</v>
      </c>
      <c r="O11" s="3">
        <v>2</v>
      </c>
      <c r="P11" s="3">
        <v>2</v>
      </c>
      <c r="Q11" s="3"/>
      <c r="R11" s="25"/>
      <c r="S11" s="25"/>
      <c r="T11" s="25"/>
      <c r="U11" s="30"/>
    </row>
    <row r="12" spans="1:21" ht="12.75">
      <c r="A12" s="188">
        <v>2</v>
      </c>
      <c r="B12" s="191" t="s">
        <v>120</v>
      </c>
      <c r="C12" s="3"/>
      <c r="D12" s="11" t="s">
        <v>94</v>
      </c>
      <c r="E12" s="5"/>
      <c r="F12" s="3"/>
      <c r="G12" s="3">
        <v>3</v>
      </c>
      <c r="H12" s="25">
        <f>G12*30</f>
        <v>90</v>
      </c>
      <c r="I12" s="3">
        <f>N12*$N$8+O12*$O$8+P12*$P$8+Q12*$Q$8+R12*$R$8+S12*$S$8+T12*$T$8+U12*$U$8</f>
        <v>32</v>
      </c>
      <c r="J12" s="3"/>
      <c r="K12" s="3"/>
      <c r="L12" s="3">
        <v>32</v>
      </c>
      <c r="M12" s="3">
        <f>H12-I12</f>
        <v>58</v>
      </c>
      <c r="N12" s="3"/>
      <c r="O12" s="3"/>
      <c r="P12" s="3"/>
      <c r="Q12" s="3"/>
      <c r="R12" s="3">
        <v>2</v>
      </c>
      <c r="S12" s="3"/>
      <c r="T12" s="25"/>
      <c r="U12" s="30"/>
    </row>
    <row r="13" spans="1:21" ht="12.75">
      <c r="A13" s="188">
        <v>3</v>
      </c>
      <c r="B13" s="191" t="s">
        <v>52</v>
      </c>
      <c r="C13" s="3"/>
      <c r="D13" s="3">
        <v>6</v>
      </c>
      <c r="E13" s="3">
        <v>6</v>
      </c>
      <c r="F13" s="3"/>
      <c r="G13" s="3">
        <v>3</v>
      </c>
      <c r="H13" s="25">
        <f>G13*30</f>
        <v>90</v>
      </c>
      <c r="I13" s="3">
        <f>N13*$N$8+O13*$O$8+P13*$P$8+Q13*$Q$8+R13*$R$8+S13*$S$8+T13*$T$8+U13*$U$8</f>
        <v>32</v>
      </c>
      <c r="J13" s="3">
        <v>16</v>
      </c>
      <c r="K13" s="3"/>
      <c r="L13" s="3">
        <v>16</v>
      </c>
      <c r="M13" s="3">
        <f>H13-I13</f>
        <v>58</v>
      </c>
      <c r="N13" s="3"/>
      <c r="O13" s="3"/>
      <c r="P13" s="3"/>
      <c r="Q13" s="3"/>
      <c r="R13" s="3"/>
      <c r="S13" s="3">
        <v>2</v>
      </c>
      <c r="T13" s="3"/>
      <c r="U13" s="32"/>
    </row>
    <row r="14" spans="1:21" ht="13.5" thickBot="1">
      <c r="A14" s="194">
        <v>4</v>
      </c>
      <c r="B14" s="191" t="s">
        <v>53</v>
      </c>
      <c r="C14" s="3">
        <v>3</v>
      </c>
      <c r="D14" s="3"/>
      <c r="E14" s="3"/>
      <c r="F14" s="3"/>
      <c r="G14" s="3">
        <v>3</v>
      </c>
      <c r="H14" s="25">
        <f>G14*30</f>
        <v>90</v>
      </c>
      <c r="I14" s="3">
        <f>N14*$N$8+O14*$O$8+P14*$P$8+Q14*$Q$8+R14*$R$8+S14*$S$8+T14*$T$8+U14*$U$8</f>
        <v>48</v>
      </c>
      <c r="J14" s="3">
        <v>32</v>
      </c>
      <c r="K14" s="3"/>
      <c r="L14" s="3">
        <v>16</v>
      </c>
      <c r="M14" s="3">
        <f>H14-I14</f>
        <v>42</v>
      </c>
      <c r="N14" s="25"/>
      <c r="O14" s="25"/>
      <c r="P14" s="3">
        <v>3</v>
      </c>
      <c r="Q14" s="3"/>
      <c r="R14" s="3"/>
      <c r="S14" s="3"/>
      <c r="T14" s="3"/>
      <c r="U14" s="32"/>
    </row>
    <row r="15" spans="1:21" ht="13.5" thickBot="1">
      <c r="A15" s="274" t="s">
        <v>13</v>
      </c>
      <c r="B15" s="276"/>
      <c r="C15" s="138"/>
      <c r="D15" s="138"/>
      <c r="E15" s="139"/>
      <c r="F15" s="139"/>
      <c r="G15" s="141">
        <f>SUM(G11:G14)</f>
        <v>15</v>
      </c>
      <c r="H15" s="141">
        <f>SUM(H11:H14)</f>
        <v>450</v>
      </c>
      <c r="I15" s="141">
        <f>SUM(I11:I14)</f>
        <v>208</v>
      </c>
      <c r="J15" s="141">
        <f>SUM(J11:J14)</f>
        <v>48</v>
      </c>
      <c r="K15" s="141"/>
      <c r="L15" s="141">
        <f>SUM(L11:L14)</f>
        <v>160</v>
      </c>
      <c r="M15" s="141">
        <f>SUM(M11:M14)</f>
        <v>242</v>
      </c>
      <c r="N15" s="141">
        <f>SUM(N11:N14)</f>
        <v>2</v>
      </c>
      <c r="O15" s="141">
        <f>SUM(O11:O14)</f>
        <v>2</v>
      </c>
      <c r="P15" s="141">
        <f>SUM(P11:P14)</f>
        <v>5</v>
      </c>
      <c r="Q15" s="141"/>
      <c r="R15" s="141">
        <f>SUM(R11:R14)</f>
        <v>2</v>
      </c>
      <c r="S15" s="141">
        <f>SUM(S11:S14)</f>
        <v>2</v>
      </c>
      <c r="T15" s="141"/>
      <c r="U15" s="142"/>
    </row>
    <row r="16" spans="1:21" ht="13.5" thickBot="1">
      <c r="A16" s="283" t="s">
        <v>153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</row>
    <row r="17" spans="1:21" ht="12.75">
      <c r="A17" s="113">
        <v>1</v>
      </c>
      <c r="B17" s="116" t="s">
        <v>146</v>
      </c>
      <c r="C17" s="117"/>
      <c r="D17" s="118"/>
      <c r="E17" s="119"/>
      <c r="F17" s="120"/>
      <c r="G17" s="121"/>
      <c r="H17" s="121"/>
      <c r="I17" s="122"/>
      <c r="J17" s="123"/>
      <c r="K17" s="124"/>
      <c r="L17" s="124"/>
      <c r="M17" s="123"/>
      <c r="N17" s="125"/>
      <c r="O17" s="125"/>
      <c r="P17" s="125"/>
      <c r="Q17" s="125"/>
      <c r="R17" s="125"/>
      <c r="S17" s="125"/>
      <c r="T17" s="125"/>
      <c r="U17" s="126"/>
    </row>
    <row r="18" spans="1:21" s="65" customFormat="1" ht="12.75">
      <c r="A18" s="114"/>
      <c r="B18" s="215" t="s">
        <v>56</v>
      </c>
      <c r="C18" s="37" t="s">
        <v>59</v>
      </c>
      <c r="D18" s="19"/>
      <c r="E18" s="51" t="s">
        <v>80</v>
      </c>
      <c r="F18" s="2"/>
      <c r="G18" s="20">
        <v>18</v>
      </c>
      <c r="H18" s="20">
        <f>G18*30</f>
        <v>540</v>
      </c>
      <c r="I18" s="6">
        <f>N18*$N$8+O18*$O$8+P18*$P$8+Q18*$Q$8+R18*$R$8+S18*$S$8+T18*$T$8+U18*$U$8</f>
        <v>288</v>
      </c>
      <c r="J18" s="33">
        <v>144</v>
      </c>
      <c r="K18" s="34"/>
      <c r="L18" s="34">
        <v>144</v>
      </c>
      <c r="M18" s="33">
        <f>H18-I18</f>
        <v>252</v>
      </c>
      <c r="N18" s="3">
        <v>6</v>
      </c>
      <c r="O18" s="3">
        <v>4</v>
      </c>
      <c r="P18" s="3">
        <v>4</v>
      </c>
      <c r="Q18" s="3">
        <v>4</v>
      </c>
      <c r="R18" s="3"/>
      <c r="S18" s="3"/>
      <c r="T18" s="3"/>
      <c r="U18" s="64"/>
    </row>
    <row r="19" spans="1:21" s="65" customFormat="1" ht="15" customHeight="1">
      <c r="A19" s="114"/>
      <c r="B19" s="127" t="s">
        <v>104</v>
      </c>
      <c r="C19" s="22">
        <v>4</v>
      </c>
      <c r="D19" s="21" t="s">
        <v>60</v>
      </c>
      <c r="E19" s="21" t="s">
        <v>78</v>
      </c>
      <c r="F19" s="2"/>
      <c r="G19" s="20">
        <v>5</v>
      </c>
      <c r="H19" s="20">
        <f>G19*30</f>
        <v>150</v>
      </c>
      <c r="I19" s="6">
        <f>N19*$N$8+O19*$O$8+P19*$P$8+Q19*$Q$8+R19*$R$8+S19*$S$8+T19*$T$8+U19*$U$8</f>
        <v>64</v>
      </c>
      <c r="J19" s="33">
        <v>32</v>
      </c>
      <c r="K19" s="34"/>
      <c r="L19" s="34">
        <v>32</v>
      </c>
      <c r="M19" s="33">
        <f>H19-I19</f>
        <v>86</v>
      </c>
      <c r="N19" s="34"/>
      <c r="O19" s="34"/>
      <c r="P19" s="34">
        <v>2</v>
      </c>
      <c r="Q19" s="34">
        <v>2</v>
      </c>
      <c r="R19" s="34"/>
      <c r="S19" s="34"/>
      <c r="T19" s="34"/>
      <c r="U19" s="66"/>
    </row>
    <row r="20" spans="1:21" ht="12.75">
      <c r="A20" s="113">
        <v>2</v>
      </c>
      <c r="B20" s="127" t="s">
        <v>148</v>
      </c>
      <c r="C20" s="22">
        <v>2</v>
      </c>
      <c r="D20" s="22">
        <v>1</v>
      </c>
      <c r="E20" s="21" t="s">
        <v>77</v>
      </c>
      <c r="F20" s="2"/>
      <c r="G20" s="20">
        <v>7</v>
      </c>
      <c r="H20" s="20">
        <f>G20*30</f>
        <v>210</v>
      </c>
      <c r="I20" s="6">
        <f>N20*$N$8+O20*$O$8+P20*$P$8+Q20*$Q$8+R20*$R$8+S20*$S$8+T20*$T$8+U20*$U$8</f>
        <v>96</v>
      </c>
      <c r="J20" s="33">
        <v>48</v>
      </c>
      <c r="K20" s="34"/>
      <c r="L20" s="34">
        <v>48</v>
      </c>
      <c r="M20" s="33">
        <f>H20-I20</f>
        <v>114</v>
      </c>
      <c r="N20" s="3">
        <v>4</v>
      </c>
      <c r="O20" s="3">
        <v>2</v>
      </c>
      <c r="P20" s="3"/>
      <c r="Q20" s="3"/>
      <c r="R20" s="3"/>
      <c r="S20" s="3"/>
      <c r="T20" s="3"/>
      <c r="U20" s="32"/>
    </row>
    <row r="21" spans="1:21" ht="12.75">
      <c r="A21" s="113">
        <v>3</v>
      </c>
      <c r="B21" s="127" t="s">
        <v>57</v>
      </c>
      <c r="C21" s="21"/>
      <c r="D21" s="21"/>
      <c r="E21" s="21"/>
      <c r="F21" s="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6"/>
    </row>
    <row r="22" spans="1:21" s="65" customFormat="1" ht="12.75">
      <c r="A22" s="114"/>
      <c r="B22" s="127" t="s">
        <v>58</v>
      </c>
      <c r="C22" s="21"/>
      <c r="D22" s="22">
        <v>2</v>
      </c>
      <c r="E22" s="21"/>
      <c r="F22" s="2"/>
      <c r="G22" s="20">
        <v>4</v>
      </c>
      <c r="H22" s="20">
        <f>G22*30</f>
        <v>120</v>
      </c>
      <c r="I22" s="6">
        <f>N22*$N$8+O22*$O$8+P22*$P$8+Q22*$Q$8+R22*$R$8+S22*$S$8+T22*$T$8+U22*$U$8</f>
        <v>32</v>
      </c>
      <c r="J22" s="33">
        <v>16</v>
      </c>
      <c r="K22" s="34">
        <v>6</v>
      </c>
      <c r="L22" s="34">
        <v>10</v>
      </c>
      <c r="M22" s="33">
        <f>H22-I22</f>
        <v>88</v>
      </c>
      <c r="N22" s="3"/>
      <c r="O22" s="3">
        <v>2</v>
      </c>
      <c r="P22" s="3"/>
      <c r="Q22" s="3"/>
      <c r="R22" s="3"/>
      <c r="S22" s="3"/>
      <c r="T22" s="3"/>
      <c r="U22" s="64"/>
    </row>
    <row r="23" spans="1:21" s="65" customFormat="1" ht="12.75">
      <c r="A23" s="114"/>
      <c r="B23" s="127" t="s">
        <v>62</v>
      </c>
      <c r="C23" s="21"/>
      <c r="D23" s="21" t="s">
        <v>79</v>
      </c>
      <c r="E23" s="21" t="s">
        <v>79</v>
      </c>
      <c r="F23" s="3"/>
      <c r="G23" s="20">
        <v>5</v>
      </c>
      <c r="H23" s="20">
        <f>G23*30</f>
        <v>150</v>
      </c>
      <c r="I23" s="6">
        <f>N23*$N$8+O23*$O$8+P23*$P$8+Q23*$Q$8+R23*$R$8+S23*$S$8+T23*$T$8+U23*$U$8</f>
        <v>64</v>
      </c>
      <c r="J23" s="34">
        <v>32</v>
      </c>
      <c r="K23" s="34">
        <v>32</v>
      </c>
      <c r="L23" s="34"/>
      <c r="M23" s="33">
        <f>H23-I23</f>
        <v>86</v>
      </c>
      <c r="N23" s="25"/>
      <c r="O23" s="34">
        <v>2</v>
      </c>
      <c r="P23" s="34">
        <v>2</v>
      </c>
      <c r="Q23" s="34"/>
      <c r="R23" s="34"/>
      <c r="S23" s="34"/>
      <c r="T23" s="34"/>
      <c r="U23" s="64"/>
    </row>
    <row r="24" spans="1:21" ht="13.5" thickBot="1">
      <c r="A24" s="115">
        <v>4</v>
      </c>
      <c r="B24" s="128" t="s">
        <v>54</v>
      </c>
      <c r="C24" s="129">
        <v>2</v>
      </c>
      <c r="D24" s="130">
        <v>1</v>
      </c>
      <c r="E24" s="129">
        <v>1.2</v>
      </c>
      <c r="F24" s="131"/>
      <c r="G24" s="132">
        <v>6</v>
      </c>
      <c r="H24" s="132">
        <f>G24*30</f>
        <v>180</v>
      </c>
      <c r="I24" s="133">
        <f>N24*$N$8+O24*$O$8+P24*$P$8+Q24*$Q$8+R24*$R$8+S24*$S$8+T24*$T$8+U24*$U$8</f>
        <v>96</v>
      </c>
      <c r="J24" s="134">
        <v>48</v>
      </c>
      <c r="K24" s="135">
        <v>24</v>
      </c>
      <c r="L24" s="135">
        <v>24</v>
      </c>
      <c r="M24" s="134">
        <f>H24-I24</f>
        <v>84</v>
      </c>
      <c r="N24" s="136">
        <v>4</v>
      </c>
      <c r="O24" s="136">
        <v>2</v>
      </c>
      <c r="P24" s="136"/>
      <c r="Q24" s="136"/>
      <c r="R24" s="136"/>
      <c r="S24" s="136"/>
      <c r="T24" s="136"/>
      <c r="U24" s="137"/>
    </row>
    <row r="25" spans="1:26" s="24" customFormat="1" ht="13.5" thickBot="1">
      <c r="A25" s="287" t="s">
        <v>13</v>
      </c>
      <c r="B25" s="290"/>
      <c r="C25" s="141"/>
      <c r="D25" s="141"/>
      <c r="E25" s="141"/>
      <c r="F25" s="141"/>
      <c r="G25" s="141">
        <f>SUM(G17:G24)</f>
        <v>45</v>
      </c>
      <c r="H25" s="141">
        <f aca="true" t="shared" si="0" ref="H25:Q25">SUM(H17:H24)</f>
        <v>1350</v>
      </c>
      <c r="I25" s="141">
        <f t="shared" si="0"/>
        <v>640</v>
      </c>
      <c r="J25" s="141">
        <f t="shared" si="0"/>
        <v>320</v>
      </c>
      <c r="K25" s="141">
        <f t="shared" si="0"/>
        <v>62</v>
      </c>
      <c r="L25" s="141">
        <f t="shared" si="0"/>
        <v>258</v>
      </c>
      <c r="M25" s="141">
        <f t="shared" si="0"/>
        <v>710</v>
      </c>
      <c r="N25" s="141">
        <f t="shared" si="0"/>
        <v>14</v>
      </c>
      <c r="O25" s="141">
        <f t="shared" si="0"/>
        <v>12</v>
      </c>
      <c r="P25" s="141">
        <f t="shared" si="0"/>
        <v>8</v>
      </c>
      <c r="Q25" s="141">
        <f t="shared" si="0"/>
        <v>6</v>
      </c>
      <c r="R25" s="141"/>
      <c r="S25" s="141"/>
      <c r="T25" s="141"/>
      <c r="U25" s="141"/>
      <c r="V25" s="31"/>
      <c r="W25" s="31"/>
      <c r="X25" s="31"/>
      <c r="Y25" s="31"/>
      <c r="Z25" s="31"/>
    </row>
    <row r="26" spans="1:21" ht="13.5" thickBot="1">
      <c r="A26" s="287" t="s">
        <v>154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9"/>
    </row>
    <row r="27" spans="1:21" ht="25.5">
      <c r="A27" s="187">
        <v>1</v>
      </c>
      <c r="B27" s="184" t="s">
        <v>128</v>
      </c>
      <c r="C27" s="146"/>
      <c r="D27" s="146" t="s">
        <v>142</v>
      </c>
      <c r="E27" s="146"/>
      <c r="F27" s="146"/>
      <c r="G27" s="147">
        <v>3</v>
      </c>
      <c r="H27" s="148">
        <f aca="true" t="shared" si="1" ref="H27:H40">G27*30</f>
        <v>90</v>
      </c>
      <c r="I27" s="148">
        <f>N27*$N$8+O27*$O$8+P27*$P$8+Q27*$Q$8+R27*$R$8+S27*$S$8+T27*$T$8+U27*$U$8</f>
        <v>64</v>
      </c>
      <c r="J27" s="149">
        <v>32</v>
      </c>
      <c r="K27" s="149"/>
      <c r="L27" s="149">
        <v>32</v>
      </c>
      <c r="M27" s="150">
        <f aca="true" t="shared" si="2" ref="M27:M40">H27-I27</f>
        <v>26</v>
      </c>
      <c r="N27" s="108"/>
      <c r="O27" s="108"/>
      <c r="P27" s="151"/>
      <c r="Q27" s="148">
        <v>4</v>
      </c>
      <c r="R27" s="151"/>
      <c r="S27" s="151"/>
      <c r="T27" s="151"/>
      <c r="U27" s="152"/>
    </row>
    <row r="28" spans="1:21" ht="12.75">
      <c r="A28" s="188">
        <v>2</v>
      </c>
      <c r="B28" s="185" t="s">
        <v>68</v>
      </c>
      <c r="C28" s="3">
        <v>1</v>
      </c>
      <c r="D28" s="3"/>
      <c r="E28" s="3"/>
      <c r="F28" s="3"/>
      <c r="G28" s="20">
        <v>4</v>
      </c>
      <c r="H28" s="6">
        <f t="shared" si="1"/>
        <v>120</v>
      </c>
      <c r="I28" s="6">
        <f aca="true" t="shared" si="3" ref="I28:I40">N28*$N$8+O28*$O$8+P28*$P$8+Q28*$Q$8+R28*$R$8+S28*$S$8+T28*$T$8+U28*$U$8</f>
        <v>48</v>
      </c>
      <c r="J28" s="3">
        <v>32</v>
      </c>
      <c r="K28" s="3"/>
      <c r="L28" s="3">
        <v>16</v>
      </c>
      <c r="M28" s="33">
        <f t="shared" si="2"/>
        <v>72</v>
      </c>
      <c r="N28" s="3">
        <v>3</v>
      </c>
      <c r="O28" s="3"/>
      <c r="P28" s="3"/>
      <c r="Q28" s="3"/>
      <c r="R28" s="3"/>
      <c r="S28" s="3"/>
      <c r="T28" s="3"/>
      <c r="U28" s="32"/>
    </row>
    <row r="29" spans="1:21" ht="12.75">
      <c r="A29" s="188">
        <v>3</v>
      </c>
      <c r="B29" s="185" t="s">
        <v>105</v>
      </c>
      <c r="C29" s="22"/>
      <c r="D29" s="21" t="s">
        <v>60</v>
      </c>
      <c r="E29" s="21"/>
      <c r="F29" s="21">
        <v>3</v>
      </c>
      <c r="G29" s="20">
        <v>5</v>
      </c>
      <c r="H29" s="6">
        <f t="shared" si="1"/>
        <v>150</v>
      </c>
      <c r="I29" s="6">
        <f t="shared" si="3"/>
        <v>64</v>
      </c>
      <c r="J29" s="34">
        <v>32</v>
      </c>
      <c r="K29" s="34">
        <v>32</v>
      </c>
      <c r="L29" s="34"/>
      <c r="M29" s="33">
        <f t="shared" si="2"/>
        <v>86</v>
      </c>
      <c r="N29" s="25"/>
      <c r="O29" s="34"/>
      <c r="P29" s="34">
        <v>4</v>
      </c>
      <c r="Q29" s="34"/>
      <c r="R29" s="34"/>
      <c r="S29" s="34"/>
      <c r="T29" s="34"/>
      <c r="U29" s="32"/>
    </row>
    <row r="30" spans="1:21" ht="12.75">
      <c r="A30" s="188">
        <v>4</v>
      </c>
      <c r="B30" s="185" t="s">
        <v>135</v>
      </c>
      <c r="C30" s="21"/>
      <c r="D30" s="21"/>
      <c r="E30" s="21"/>
      <c r="F30" s="21"/>
      <c r="G30" s="20"/>
      <c r="H30" s="6"/>
      <c r="I30" s="6"/>
      <c r="J30" s="34"/>
      <c r="K30" s="34"/>
      <c r="L30" s="34"/>
      <c r="M30" s="33"/>
      <c r="N30" s="3"/>
      <c r="O30" s="34"/>
      <c r="P30" s="34"/>
      <c r="Q30" s="34"/>
      <c r="R30" s="34"/>
      <c r="S30" s="34"/>
      <c r="T30" s="34"/>
      <c r="U30" s="32"/>
    </row>
    <row r="31" spans="1:21" ht="12.75">
      <c r="A31" s="188"/>
      <c r="B31" s="185" t="s">
        <v>87</v>
      </c>
      <c r="C31" s="3">
        <v>6</v>
      </c>
      <c r="D31" s="3"/>
      <c r="E31" s="3">
        <v>6</v>
      </c>
      <c r="F31" s="2"/>
      <c r="G31" s="20">
        <v>5</v>
      </c>
      <c r="H31" s="6">
        <f t="shared" si="1"/>
        <v>150</v>
      </c>
      <c r="I31" s="6">
        <f t="shared" si="3"/>
        <v>64</v>
      </c>
      <c r="J31" s="3">
        <v>32</v>
      </c>
      <c r="K31" s="3">
        <v>32</v>
      </c>
      <c r="L31" s="3"/>
      <c r="M31" s="33">
        <f t="shared" si="2"/>
        <v>86</v>
      </c>
      <c r="N31" s="2"/>
      <c r="O31" s="2"/>
      <c r="P31" s="2"/>
      <c r="Q31" s="2"/>
      <c r="R31" s="2"/>
      <c r="S31" s="34">
        <v>4</v>
      </c>
      <c r="T31" s="2"/>
      <c r="U31" s="39"/>
    </row>
    <row r="32" spans="1:21" ht="12.75">
      <c r="A32" s="188"/>
      <c r="B32" s="185" t="s">
        <v>138</v>
      </c>
      <c r="C32" s="6">
        <v>6</v>
      </c>
      <c r="D32" s="6"/>
      <c r="E32" s="6">
        <v>6</v>
      </c>
      <c r="F32" s="13"/>
      <c r="G32" s="20">
        <v>5</v>
      </c>
      <c r="H32" s="6">
        <f t="shared" si="1"/>
        <v>150</v>
      </c>
      <c r="I32" s="6">
        <f t="shared" si="3"/>
        <v>64</v>
      </c>
      <c r="J32" s="6">
        <v>32</v>
      </c>
      <c r="K32" s="6">
        <v>32</v>
      </c>
      <c r="L32" s="3"/>
      <c r="M32" s="33">
        <f t="shared" si="2"/>
        <v>86</v>
      </c>
      <c r="N32" s="40"/>
      <c r="O32" s="40"/>
      <c r="P32" s="40"/>
      <c r="Q32" s="40"/>
      <c r="R32" s="40"/>
      <c r="S32" s="34">
        <v>4</v>
      </c>
      <c r="T32" s="40"/>
      <c r="U32" s="41"/>
    </row>
    <row r="33" spans="1:21" ht="12.75">
      <c r="A33" s="188">
        <v>7</v>
      </c>
      <c r="B33" s="186" t="s">
        <v>107</v>
      </c>
      <c r="C33" s="21"/>
      <c r="D33" s="22">
        <v>4</v>
      </c>
      <c r="E33" s="22"/>
      <c r="F33" s="2"/>
      <c r="G33" s="20">
        <v>3</v>
      </c>
      <c r="H33" s="6">
        <f t="shared" si="1"/>
        <v>90</v>
      </c>
      <c r="I33" s="6">
        <f t="shared" si="3"/>
        <v>32</v>
      </c>
      <c r="J33" s="33">
        <v>16</v>
      </c>
      <c r="K33" s="34">
        <v>16</v>
      </c>
      <c r="L33" s="34"/>
      <c r="M33" s="33">
        <f t="shared" si="2"/>
        <v>58</v>
      </c>
      <c r="N33" s="34"/>
      <c r="O33" s="34"/>
      <c r="P33" s="34"/>
      <c r="Q33" s="34">
        <v>2</v>
      </c>
      <c r="R33" s="34"/>
      <c r="S33" s="34"/>
      <c r="T33" s="34"/>
      <c r="U33" s="35"/>
    </row>
    <row r="34" spans="1:21" ht="25.5">
      <c r="A34" s="188">
        <v>8</v>
      </c>
      <c r="B34" s="185" t="s">
        <v>147</v>
      </c>
      <c r="C34" s="21"/>
      <c r="D34" s="22"/>
      <c r="E34" s="21"/>
      <c r="F34" s="21"/>
      <c r="G34" s="20"/>
      <c r="H34" s="6"/>
      <c r="I34" s="6"/>
      <c r="J34" s="34"/>
      <c r="K34" s="34"/>
      <c r="L34" s="34"/>
      <c r="M34" s="33"/>
      <c r="N34" s="25"/>
      <c r="O34" s="34"/>
      <c r="P34" s="34"/>
      <c r="Q34" s="34"/>
      <c r="R34" s="34"/>
      <c r="S34" s="34"/>
      <c r="T34" s="34"/>
      <c r="U34" s="32"/>
    </row>
    <row r="35" spans="1:21" s="65" customFormat="1" ht="26.25" thickBot="1">
      <c r="A35" s="189"/>
      <c r="B35" s="185" t="s">
        <v>106</v>
      </c>
      <c r="C35" s="21" t="s">
        <v>94</v>
      </c>
      <c r="D35" s="22"/>
      <c r="E35" s="21" t="s">
        <v>94</v>
      </c>
      <c r="F35" s="21" t="s">
        <v>94</v>
      </c>
      <c r="G35" s="20">
        <v>5</v>
      </c>
      <c r="H35" s="6">
        <f t="shared" si="1"/>
        <v>150</v>
      </c>
      <c r="I35" s="6">
        <f t="shared" si="3"/>
        <v>64</v>
      </c>
      <c r="J35" s="34">
        <v>32</v>
      </c>
      <c r="K35" s="34">
        <v>32</v>
      </c>
      <c r="L35" s="34"/>
      <c r="M35" s="33">
        <f t="shared" si="2"/>
        <v>86</v>
      </c>
      <c r="N35" s="25"/>
      <c r="O35" s="34"/>
      <c r="P35" s="34"/>
      <c r="Q35" s="34"/>
      <c r="R35" s="34">
        <v>4</v>
      </c>
      <c r="S35" s="34"/>
      <c r="T35" s="34"/>
      <c r="U35" s="64"/>
    </row>
    <row r="36" spans="1:21" s="65" customFormat="1" ht="12.75">
      <c r="A36" s="193"/>
      <c r="B36" s="196" t="s">
        <v>82</v>
      </c>
      <c r="C36" s="21"/>
      <c r="D36" s="22">
        <v>5</v>
      </c>
      <c r="E36" s="21"/>
      <c r="F36" s="2"/>
      <c r="G36" s="20">
        <v>3</v>
      </c>
      <c r="H36" s="6">
        <f t="shared" si="1"/>
        <v>90</v>
      </c>
      <c r="I36" s="6">
        <f t="shared" si="3"/>
        <v>32</v>
      </c>
      <c r="J36" s="33">
        <v>16</v>
      </c>
      <c r="K36" s="34">
        <v>16</v>
      </c>
      <c r="L36" s="34"/>
      <c r="M36" s="33">
        <f t="shared" si="2"/>
        <v>58</v>
      </c>
      <c r="N36" s="3"/>
      <c r="O36" s="3"/>
      <c r="P36" s="3"/>
      <c r="Q36" s="3"/>
      <c r="R36" s="3">
        <v>2</v>
      </c>
      <c r="S36" s="3"/>
      <c r="T36" s="3"/>
      <c r="U36" s="64"/>
    </row>
    <row r="37" spans="1:21" ht="12.75">
      <c r="A37" s="188">
        <v>9</v>
      </c>
      <c r="B37" s="185" t="s">
        <v>86</v>
      </c>
      <c r="C37" s="22">
        <v>5</v>
      </c>
      <c r="D37" s="21"/>
      <c r="E37" s="22">
        <v>5</v>
      </c>
      <c r="F37" s="21"/>
      <c r="G37" s="3">
        <v>3</v>
      </c>
      <c r="H37" s="6">
        <f t="shared" si="1"/>
        <v>90</v>
      </c>
      <c r="I37" s="6">
        <f t="shared" si="3"/>
        <v>32</v>
      </c>
      <c r="J37" s="34">
        <v>16</v>
      </c>
      <c r="K37" s="34">
        <v>6</v>
      </c>
      <c r="L37" s="34">
        <v>10</v>
      </c>
      <c r="M37" s="33">
        <f t="shared" si="2"/>
        <v>58</v>
      </c>
      <c r="N37" s="25"/>
      <c r="O37" s="25"/>
      <c r="P37" s="3"/>
      <c r="Q37" s="3"/>
      <c r="R37" s="34">
        <v>2</v>
      </c>
      <c r="S37" s="3"/>
      <c r="T37" s="3"/>
      <c r="U37" s="32"/>
    </row>
    <row r="38" spans="1:21" ht="12.75">
      <c r="A38" s="188">
        <v>10</v>
      </c>
      <c r="B38" s="185" t="s">
        <v>85</v>
      </c>
      <c r="C38" s="20"/>
      <c r="D38" s="20">
        <v>5</v>
      </c>
      <c r="E38" s="20">
        <v>5</v>
      </c>
      <c r="F38" s="3"/>
      <c r="G38" s="20">
        <v>5</v>
      </c>
      <c r="H38" s="6">
        <f t="shared" si="1"/>
        <v>150</v>
      </c>
      <c r="I38" s="6">
        <f t="shared" si="3"/>
        <v>64</v>
      </c>
      <c r="J38" s="34">
        <v>32</v>
      </c>
      <c r="K38" s="34">
        <v>32</v>
      </c>
      <c r="L38" s="34"/>
      <c r="M38" s="33">
        <f t="shared" si="2"/>
        <v>86</v>
      </c>
      <c r="N38" s="4"/>
      <c r="O38" s="34"/>
      <c r="P38" s="34"/>
      <c r="Q38" s="34"/>
      <c r="R38" s="34">
        <v>4</v>
      </c>
      <c r="S38" s="34"/>
      <c r="T38" s="34"/>
      <c r="U38" s="27"/>
    </row>
    <row r="39" spans="1:21" ht="12.75">
      <c r="A39" s="188">
        <v>11</v>
      </c>
      <c r="B39" s="186" t="s">
        <v>55</v>
      </c>
      <c r="C39" s="6"/>
      <c r="D39" s="6">
        <v>8</v>
      </c>
      <c r="E39" s="6"/>
      <c r="F39" s="6"/>
      <c r="G39" s="6">
        <v>4</v>
      </c>
      <c r="H39" s="6">
        <f t="shared" si="1"/>
        <v>120</v>
      </c>
      <c r="I39" s="6">
        <f t="shared" si="3"/>
        <v>48</v>
      </c>
      <c r="J39" s="6">
        <v>24</v>
      </c>
      <c r="K39" s="6">
        <v>24</v>
      </c>
      <c r="L39" s="6"/>
      <c r="M39" s="33">
        <f t="shared" si="2"/>
        <v>72</v>
      </c>
      <c r="N39" s="6"/>
      <c r="O39" s="6"/>
      <c r="P39" s="6"/>
      <c r="Q39" s="6"/>
      <c r="R39" s="6"/>
      <c r="S39" s="6"/>
      <c r="T39" s="6"/>
      <c r="U39" s="27">
        <v>4</v>
      </c>
    </row>
    <row r="40" spans="1:21" ht="12.75">
      <c r="A40" s="188">
        <v>12</v>
      </c>
      <c r="B40" s="185" t="s">
        <v>139</v>
      </c>
      <c r="C40" s="3"/>
      <c r="D40" s="19">
        <v>4</v>
      </c>
      <c r="E40" s="3"/>
      <c r="F40" s="6">
        <v>4</v>
      </c>
      <c r="G40" s="20">
        <v>3</v>
      </c>
      <c r="H40" s="6">
        <f t="shared" si="1"/>
        <v>90</v>
      </c>
      <c r="I40" s="6">
        <f t="shared" si="3"/>
        <v>32</v>
      </c>
      <c r="J40" s="20">
        <v>22</v>
      </c>
      <c r="K40" s="20"/>
      <c r="L40" s="20">
        <v>10</v>
      </c>
      <c r="M40" s="33">
        <f t="shared" si="2"/>
        <v>58</v>
      </c>
      <c r="N40" s="20"/>
      <c r="O40" s="20"/>
      <c r="P40" s="20"/>
      <c r="Q40" s="20">
        <v>2</v>
      </c>
      <c r="R40" s="20"/>
      <c r="S40" s="20"/>
      <c r="T40" s="20"/>
      <c r="U40" s="36"/>
    </row>
    <row r="41" spans="1:21" ht="21.75" customHeight="1">
      <c r="A41" s="188">
        <v>14</v>
      </c>
      <c r="B41" s="185" t="s">
        <v>84</v>
      </c>
      <c r="C41" s="22">
        <v>4</v>
      </c>
      <c r="D41" s="21"/>
      <c r="E41" s="22">
        <v>4</v>
      </c>
      <c r="F41" s="3"/>
      <c r="G41" s="20">
        <v>5</v>
      </c>
      <c r="H41" s="6">
        <f aca="true" t="shared" si="4" ref="H41:H51">G41*30</f>
        <v>150</v>
      </c>
      <c r="I41" s="33">
        <f>N41*$N$8+O41*$O$8+P41*$P$8+Q41*$Q$8+R41*$R$8+S41*$S$8+T41*$T$8+U41*$U$8</f>
        <v>64</v>
      </c>
      <c r="J41" s="34">
        <v>32</v>
      </c>
      <c r="K41" s="34">
        <v>20</v>
      </c>
      <c r="L41" s="34">
        <v>12</v>
      </c>
      <c r="M41" s="33">
        <f aca="true" t="shared" si="5" ref="M41:M51">H41-I41</f>
        <v>86</v>
      </c>
      <c r="N41" s="25"/>
      <c r="O41" s="25"/>
      <c r="P41" s="3"/>
      <c r="Q41" s="6">
        <v>4</v>
      </c>
      <c r="R41" s="3"/>
      <c r="S41" s="3"/>
      <c r="T41" s="3"/>
      <c r="U41" s="32"/>
    </row>
    <row r="42" spans="1:21" ht="12.75">
      <c r="A42" s="188">
        <v>15</v>
      </c>
      <c r="B42" s="186" t="s">
        <v>83</v>
      </c>
      <c r="C42" s="21"/>
      <c r="D42" s="21" t="s">
        <v>65</v>
      </c>
      <c r="E42" s="21" t="s">
        <v>65</v>
      </c>
      <c r="F42" s="3">
        <v>7</v>
      </c>
      <c r="G42" s="23">
        <v>6</v>
      </c>
      <c r="H42" s="6">
        <f t="shared" si="4"/>
        <v>180</v>
      </c>
      <c r="I42" s="33">
        <f aca="true" t="shared" si="6" ref="I42:I51">N42*$N$8+O42*$O$8+P42*$P$8+Q42*$Q$8+R42*$R$8+S42*$S$8+T42*$T$8+U42*$U$8</f>
        <v>64</v>
      </c>
      <c r="J42" s="34">
        <v>32</v>
      </c>
      <c r="K42" s="34">
        <v>32</v>
      </c>
      <c r="L42" s="34"/>
      <c r="M42" s="33">
        <f t="shared" si="5"/>
        <v>116</v>
      </c>
      <c r="N42" s="25"/>
      <c r="O42" s="34"/>
      <c r="P42" s="34"/>
      <c r="Q42" s="34"/>
      <c r="R42" s="34"/>
      <c r="S42" s="34"/>
      <c r="T42" s="34">
        <v>4</v>
      </c>
      <c r="U42" s="32"/>
    </row>
    <row r="43" spans="1:21" ht="12.75">
      <c r="A43" s="188">
        <v>16</v>
      </c>
      <c r="B43" s="190" t="s">
        <v>90</v>
      </c>
      <c r="C43" s="42">
        <v>7</v>
      </c>
      <c r="D43" s="42"/>
      <c r="E43" s="42">
        <v>7</v>
      </c>
      <c r="F43" s="42">
        <v>7</v>
      </c>
      <c r="G43" s="23">
        <v>6</v>
      </c>
      <c r="H43" s="6">
        <f t="shared" si="4"/>
        <v>180</v>
      </c>
      <c r="I43" s="33">
        <f t="shared" si="6"/>
        <v>64</v>
      </c>
      <c r="J43" s="42">
        <v>32</v>
      </c>
      <c r="K43" s="42"/>
      <c r="L43" s="3">
        <v>32</v>
      </c>
      <c r="M43" s="33">
        <f t="shared" si="5"/>
        <v>116</v>
      </c>
      <c r="N43" s="42"/>
      <c r="O43" s="42"/>
      <c r="P43" s="42"/>
      <c r="Q43" s="42"/>
      <c r="R43" s="42"/>
      <c r="S43" s="42"/>
      <c r="T43" s="42">
        <v>4</v>
      </c>
      <c r="U43" s="43"/>
    </row>
    <row r="44" spans="1:21" ht="12.75">
      <c r="A44" s="188">
        <v>17</v>
      </c>
      <c r="B44" s="185" t="s">
        <v>145</v>
      </c>
      <c r="C44" s="42">
        <v>4</v>
      </c>
      <c r="D44" s="42"/>
      <c r="E44" s="42">
        <v>4</v>
      </c>
      <c r="F44" s="42">
        <v>4</v>
      </c>
      <c r="G44" s="23">
        <v>7</v>
      </c>
      <c r="H44" s="6">
        <f t="shared" si="4"/>
        <v>210</v>
      </c>
      <c r="I44" s="33">
        <f t="shared" si="6"/>
        <v>128</v>
      </c>
      <c r="J44" s="42">
        <v>64</v>
      </c>
      <c r="K44" s="42"/>
      <c r="L44" s="3">
        <v>64</v>
      </c>
      <c r="M44" s="33">
        <v>116</v>
      </c>
      <c r="N44" s="42"/>
      <c r="O44" s="42"/>
      <c r="P44" s="42"/>
      <c r="Q44" s="42">
        <v>8</v>
      </c>
      <c r="R44" s="42"/>
      <c r="S44" s="42"/>
      <c r="T44" s="42"/>
      <c r="U44" s="43"/>
    </row>
    <row r="45" spans="1:21" ht="12.75">
      <c r="A45" s="188">
        <v>18</v>
      </c>
      <c r="B45" s="185" t="s">
        <v>127</v>
      </c>
      <c r="C45" s="22">
        <v>5</v>
      </c>
      <c r="D45" s="21"/>
      <c r="E45" s="22">
        <v>5</v>
      </c>
      <c r="F45" s="21">
        <v>5</v>
      </c>
      <c r="G45" s="20">
        <v>6</v>
      </c>
      <c r="H45" s="6">
        <f t="shared" si="4"/>
        <v>180</v>
      </c>
      <c r="I45" s="33">
        <f t="shared" si="6"/>
        <v>64</v>
      </c>
      <c r="J45" s="19">
        <v>32</v>
      </c>
      <c r="K45" s="22"/>
      <c r="L45" s="22">
        <v>32</v>
      </c>
      <c r="M45" s="33">
        <f t="shared" si="5"/>
        <v>116</v>
      </c>
      <c r="N45" s="25"/>
      <c r="O45" s="25"/>
      <c r="P45" s="3"/>
      <c r="Q45" s="3"/>
      <c r="R45" s="3">
        <v>4</v>
      </c>
      <c r="S45" s="3"/>
      <c r="T45" s="3"/>
      <c r="U45" s="32"/>
    </row>
    <row r="46" spans="1:21" ht="12.75">
      <c r="A46" s="188">
        <v>19</v>
      </c>
      <c r="B46" s="185" t="s">
        <v>67</v>
      </c>
      <c r="C46" s="21"/>
      <c r="D46" s="21"/>
      <c r="E46" s="21"/>
      <c r="F46" s="3"/>
      <c r="G46" s="20"/>
      <c r="H46" s="6"/>
      <c r="I46" s="33"/>
      <c r="J46" s="34"/>
      <c r="K46" s="34"/>
      <c r="L46" s="34"/>
      <c r="M46" s="33"/>
      <c r="N46" s="25"/>
      <c r="O46" s="34"/>
      <c r="P46" s="34"/>
      <c r="Q46" s="34"/>
      <c r="R46" s="34"/>
      <c r="S46" s="34"/>
      <c r="T46" s="34"/>
      <c r="U46" s="32"/>
    </row>
    <row r="47" spans="1:21" ht="12.75">
      <c r="A47" s="188">
        <v>20</v>
      </c>
      <c r="B47" s="191" t="s">
        <v>130</v>
      </c>
      <c r="C47" s="20">
        <v>1.2</v>
      </c>
      <c r="D47" s="20"/>
      <c r="E47" s="20" t="s">
        <v>77</v>
      </c>
      <c r="F47" s="6"/>
      <c r="G47" s="20">
        <v>6</v>
      </c>
      <c r="H47" s="6">
        <f t="shared" si="4"/>
        <v>180</v>
      </c>
      <c r="I47" s="33">
        <f t="shared" si="6"/>
        <v>96</v>
      </c>
      <c r="J47" s="33">
        <v>48</v>
      </c>
      <c r="K47" s="34">
        <v>48</v>
      </c>
      <c r="L47" s="34"/>
      <c r="M47" s="33">
        <f t="shared" si="5"/>
        <v>84</v>
      </c>
      <c r="N47" s="67">
        <v>4</v>
      </c>
      <c r="O47" s="67">
        <v>2</v>
      </c>
      <c r="P47" s="34"/>
      <c r="Q47" s="34"/>
      <c r="R47" s="34"/>
      <c r="S47" s="34"/>
      <c r="T47" s="34"/>
      <c r="U47" s="35"/>
    </row>
    <row r="48" spans="1:21" ht="12.75">
      <c r="A48" s="188">
        <v>21</v>
      </c>
      <c r="B48" s="191" t="s">
        <v>131</v>
      </c>
      <c r="C48" s="20"/>
      <c r="D48" s="20">
        <v>4</v>
      </c>
      <c r="E48" s="20"/>
      <c r="F48" s="6"/>
      <c r="G48" s="20">
        <v>4</v>
      </c>
      <c r="H48" s="6">
        <f t="shared" si="4"/>
        <v>120</v>
      </c>
      <c r="I48" s="33">
        <f t="shared" si="6"/>
        <v>64</v>
      </c>
      <c r="J48" s="33">
        <v>32</v>
      </c>
      <c r="K48" s="34"/>
      <c r="L48" s="34">
        <v>32</v>
      </c>
      <c r="M48" s="33">
        <f t="shared" si="5"/>
        <v>56</v>
      </c>
      <c r="N48" s="34"/>
      <c r="O48" s="34"/>
      <c r="P48" s="34">
        <v>2</v>
      </c>
      <c r="Q48" s="34">
        <v>2</v>
      </c>
      <c r="R48" s="34"/>
      <c r="S48" s="34"/>
      <c r="T48" s="34"/>
      <c r="U48" s="35"/>
    </row>
    <row r="49" spans="1:21" ht="12.75">
      <c r="A49" s="188">
        <v>22</v>
      </c>
      <c r="B49" s="191" t="s">
        <v>132</v>
      </c>
      <c r="C49" s="20"/>
      <c r="D49" s="20">
        <v>3</v>
      </c>
      <c r="E49" s="20"/>
      <c r="F49" s="6"/>
      <c r="G49" s="20">
        <v>3</v>
      </c>
      <c r="H49" s="6">
        <f t="shared" si="4"/>
        <v>90</v>
      </c>
      <c r="I49" s="33">
        <f t="shared" si="6"/>
        <v>32</v>
      </c>
      <c r="J49" s="33">
        <v>32</v>
      </c>
      <c r="K49" s="34"/>
      <c r="L49" s="34"/>
      <c r="M49" s="33">
        <f t="shared" si="5"/>
        <v>58</v>
      </c>
      <c r="N49" s="34"/>
      <c r="O49" s="34"/>
      <c r="P49" s="34">
        <v>2</v>
      </c>
      <c r="Q49" s="34"/>
      <c r="R49" s="34"/>
      <c r="S49" s="34"/>
      <c r="T49" s="34"/>
      <c r="U49" s="35"/>
    </row>
    <row r="50" spans="1:21" ht="12.75">
      <c r="A50" s="188">
        <v>23</v>
      </c>
      <c r="B50" s="191" t="s">
        <v>140</v>
      </c>
      <c r="C50" s="20">
        <v>3</v>
      </c>
      <c r="D50" s="20">
        <v>2</v>
      </c>
      <c r="E50" s="20">
        <v>2.3</v>
      </c>
      <c r="F50" s="6">
        <v>3</v>
      </c>
      <c r="G50" s="20">
        <v>6</v>
      </c>
      <c r="H50" s="6">
        <f t="shared" si="4"/>
        <v>180</v>
      </c>
      <c r="I50" s="33">
        <f t="shared" si="6"/>
        <v>96</v>
      </c>
      <c r="J50" s="33">
        <v>48</v>
      </c>
      <c r="K50" s="34">
        <v>48</v>
      </c>
      <c r="L50" s="34"/>
      <c r="M50" s="33">
        <f t="shared" si="5"/>
        <v>84</v>
      </c>
      <c r="N50" s="3"/>
      <c r="O50" s="67">
        <v>4</v>
      </c>
      <c r="P50" s="67">
        <v>2</v>
      </c>
      <c r="Q50" s="34"/>
      <c r="R50" s="3"/>
      <c r="S50" s="3"/>
      <c r="T50" s="3"/>
      <c r="U50" s="32"/>
    </row>
    <row r="51" spans="1:21" ht="13.5" thickBot="1">
      <c r="A51" s="194">
        <v>24</v>
      </c>
      <c r="B51" s="192" t="s">
        <v>133</v>
      </c>
      <c r="C51" s="10"/>
      <c r="D51" s="10">
        <v>8</v>
      </c>
      <c r="E51" s="10"/>
      <c r="F51" s="10"/>
      <c r="G51" s="10">
        <v>5</v>
      </c>
      <c r="H51" s="6">
        <f t="shared" si="4"/>
        <v>150</v>
      </c>
      <c r="I51" s="33">
        <f t="shared" si="6"/>
        <v>72</v>
      </c>
      <c r="J51" s="10">
        <v>36</v>
      </c>
      <c r="K51" s="10">
        <v>36</v>
      </c>
      <c r="L51" s="10"/>
      <c r="M51" s="33">
        <f t="shared" si="5"/>
        <v>78</v>
      </c>
      <c r="N51" s="10"/>
      <c r="O51" s="10"/>
      <c r="P51" s="10"/>
      <c r="Q51" s="10"/>
      <c r="R51" s="10"/>
      <c r="S51" s="10"/>
      <c r="T51" s="10"/>
      <c r="U51" s="55">
        <v>6</v>
      </c>
    </row>
    <row r="52" spans="1:21" s="24" customFormat="1" ht="13.5" thickBot="1">
      <c r="A52" s="287" t="s">
        <v>13</v>
      </c>
      <c r="B52" s="289"/>
      <c r="C52" s="153"/>
      <c r="D52" s="153"/>
      <c r="E52" s="153"/>
      <c r="F52" s="153"/>
      <c r="G52" s="153">
        <f>SUM(G27:G51)</f>
        <v>102</v>
      </c>
      <c r="H52" s="153">
        <f aca="true" t="shared" si="7" ref="H52:U52">SUM(H27:H51)</f>
        <v>3060</v>
      </c>
      <c r="I52" s="153">
        <f t="shared" si="7"/>
        <v>1352</v>
      </c>
      <c r="J52" s="153">
        <f t="shared" si="7"/>
        <v>706</v>
      </c>
      <c r="K52" s="153">
        <f t="shared" si="7"/>
        <v>406</v>
      </c>
      <c r="L52" s="153">
        <f t="shared" si="7"/>
        <v>240</v>
      </c>
      <c r="M52" s="153">
        <f t="shared" si="7"/>
        <v>1742</v>
      </c>
      <c r="N52" s="153">
        <f t="shared" si="7"/>
        <v>7</v>
      </c>
      <c r="O52" s="153">
        <f t="shared" si="7"/>
        <v>6</v>
      </c>
      <c r="P52" s="153">
        <f t="shared" si="7"/>
        <v>10</v>
      </c>
      <c r="Q52" s="153">
        <f t="shared" si="7"/>
        <v>22</v>
      </c>
      <c r="R52" s="153">
        <f t="shared" si="7"/>
        <v>16</v>
      </c>
      <c r="S52" s="153">
        <f t="shared" si="7"/>
        <v>8</v>
      </c>
      <c r="T52" s="153">
        <f t="shared" si="7"/>
        <v>8</v>
      </c>
      <c r="U52" s="153">
        <f t="shared" si="7"/>
        <v>10</v>
      </c>
    </row>
    <row r="53" spans="1:21" ht="13.5" thickBot="1">
      <c r="A53" s="274" t="s">
        <v>134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6"/>
    </row>
    <row r="54" spans="1:21" ht="12.75">
      <c r="A54" s="187">
        <v>1</v>
      </c>
      <c r="B54" s="195" t="s">
        <v>73</v>
      </c>
      <c r="C54" s="146"/>
      <c r="D54" s="146" t="s">
        <v>65</v>
      </c>
      <c r="E54" s="146"/>
      <c r="F54" s="146"/>
      <c r="G54" s="147">
        <v>6</v>
      </c>
      <c r="H54" s="148">
        <f>G54*30</f>
        <v>180</v>
      </c>
      <c r="I54" s="147"/>
      <c r="J54" s="149"/>
      <c r="K54" s="149"/>
      <c r="L54" s="149"/>
      <c r="M54" s="150">
        <f>H54-I54</f>
        <v>180</v>
      </c>
      <c r="N54" s="108"/>
      <c r="O54" s="108"/>
      <c r="P54" s="151"/>
      <c r="Q54" s="148"/>
      <c r="R54" s="151"/>
      <c r="S54" s="151"/>
      <c r="T54" s="151"/>
      <c r="U54" s="152"/>
    </row>
    <row r="55" spans="1:21" ht="12.75">
      <c r="A55" s="188">
        <v>2</v>
      </c>
      <c r="B55" s="196" t="s">
        <v>74</v>
      </c>
      <c r="C55" s="21"/>
      <c r="D55" s="21" t="s">
        <v>103</v>
      </c>
      <c r="E55" s="21"/>
      <c r="F55" s="21"/>
      <c r="G55" s="20">
        <v>6</v>
      </c>
      <c r="H55" s="6">
        <f>G55*30</f>
        <v>180</v>
      </c>
      <c r="I55" s="20"/>
      <c r="J55" s="34"/>
      <c r="K55" s="34"/>
      <c r="L55" s="34"/>
      <c r="M55" s="33">
        <f>H55-I55</f>
        <v>180</v>
      </c>
      <c r="N55" s="25"/>
      <c r="O55" s="25"/>
      <c r="P55" s="3"/>
      <c r="Q55" s="6"/>
      <c r="R55" s="3"/>
      <c r="S55" s="3"/>
      <c r="T55" s="3"/>
      <c r="U55" s="32"/>
    </row>
    <row r="56" spans="1:21" ht="26.25" thickBot="1">
      <c r="A56" s="198">
        <v>3</v>
      </c>
      <c r="B56" s="197" t="s">
        <v>144</v>
      </c>
      <c r="C56" s="10">
        <v>8</v>
      </c>
      <c r="D56" s="154"/>
      <c r="E56" s="10"/>
      <c r="F56" s="10"/>
      <c r="G56" s="155">
        <v>4</v>
      </c>
      <c r="H56" s="10">
        <f>G56*30</f>
        <v>120</v>
      </c>
      <c r="I56" s="154"/>
      <c r="J56" s="154"/>
      <c r="K56" s="154"/>
      <c r="L56" s="154"/>
      <c r="M56" s="33">
        <f>H56-I56</f>
        <v>120</v>
      </c>
      <c r="N56" s="154"/>
      <c r="O56" s="154"/>
      <c r="P56" s="154"/>
      <c r="Q56" s="154"/>
      <c r="R56" s="154"/>
      <c r="S56" s="154"/>
      <c r="T56" s="154"/>
      <c r="U56" s="156"/>
    </row>
    <row r="57" spans="1:26" s="24" customFormat="1" ht="13.5" thickBot="1">
      <c r="A57" s="309" t="s">
        <v>13</v>
      </c>
      <c r="B57" s="310"/>
      <c r="C57" s="61"/>
      <c r="D57" s="61"/>
      <c r="E57" s="61"/>
      <c r="F57" s="157"/>
      <c r="G57" s="158">
        <f>SUM(G54:G56)</f>
        <v>16</v>
      </c>
      <c r="H57" s="48">
        <f>SUM(H54:H56)</f>
        <v>480</v>
      </c>
      <c r="I57" s="48"/>
      <c r="J57" s="48"/>
      <c r="K57" s="48"/>
      <c r="L57" s="48"/>
      <c r="M57" s="48">
        <f>SUM(M54:M56)</f>
        <v>480</v>
      </c>
      <c r="N57" s="48"/>
      <c r="O57" s="48"/>
      <c r="P57" s="48"/>
      <c r="Q57" s="48"/>
      <c r="R57" s="48"/>
      <c r="S57" s="48"/>
      <c r="T57" s="48"/>
      <c r="U57" s="63"/>
      <c r="V57" s="31"/>
      <c r="W57" s="31"/>
      <c r="X57" s="31"/>
      <c r="Y57" s="31"/>
      <c r="Z57" s="31"/>
    </row>
    <row r="58" spans="1:26" s="24" customFormat="1" ht="13.5" thickBot="1">
      <c r="A58" s="291" t="s">
        <v>136</v>
      </c>
      <c r="B58" s="292"/>
      <c r="C58" s="48"/>
      <c r="D58" s="48"/>
      <c r="E58" s="48"/>
      <c r="F58" s="48"/>
      <c r="G58" s="48">
        <f aca="true" t="shared" si="8" ref="G58:U58">G15+G25+G52+G57</f>
        <v>178</v>
      </c>
      <c r="H58" s="48">
        <f t="shared" si="8"/>
        <v>5340</v>
      </c>
      <c r="I58" s="48">
        <f t="shared" si="8"/>
        <v>2200</v>
      </c>
      <c r="J58" s="48">
        <f t="shared" si="8"/>
        <v>1074</v>
      </c>
      <c r="K58" s="48">
        <f t="shared" si="8"/>
        <v>468</v>
      </c>
      <c r="L58" s="48">
        <f t="shared" si="8"/>
        <v>658</v>
      </c>
      <c r="M58" s="48">
        <f t="shared" si="8"/>
        <v>3174</v>
      </c>
      <c r="N58" s="48">
        <f t="shared" si="8"/>
        <v>23</v>
      </c>
      <c r="O58" s="48">
        <f t="shared" si="8"/>
        <v>20</v>
      </c>
      <c r="P58" s="48">
        <f t="shared" si="8"/>
        <v>23</v>
      </c>
      <c r="Q58" s="48">
        <f t="shared" si="8"/>
        <v>28</v>
      </c>
      <c r="R58" s="48">
        <f t="shared" si="8"/>
        <v>18</v>
      </c>
      <c r="S58" s="48">
        <f t="shared" si="8"/>
        <v>10</v>
      </c>
      <c r="T58" s="48">
        <f t="shared" si="8"/>
        <v>8</v>
      </c>
      <c r="U58" s="48">
        <f t="shared" si="8"/>
        <v>10</v>
      </c>
      <c r="V58" s="31"/>
      <c r="W58" s="31"/>
      <c r="X58" s="31"/>
      <c r="Y58" s="31"/>
      <c r="Z58" s="31"/>
    </row>
    <row r="59" spans="1:21" ht="12.75">
      <c r="A59" s="280" t="s">
        <v>108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2"/>
    </row>
    <row r="60" spans="1:21" ht="13.5" thickBot="1">
      <c r="A60" s="286" t="s">
        <v>155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71"/>
    </row>
    <row r="61" spans="1:21" ht="12.75">
      <c r="A61" s="200">
        <v>1</v>
      </c>
      <c r="B61" s="185" t="s">
        <v>121</v>
      </c>
      <c r="C61" s="6"/>
      <c r="D61" s="6">
        <v>5</v>
      </c>
      <c r="E61" s="6"/>
      <c r="F61" s="6"/>
      <c r="G61" s="6">
        <v>3</v>
      </c>
      <c r="H61" s="6">
        <f>G61*30</f>
        <v>90</v>
      </c>
      <c r="I61" s="6">
        <f>N61*$N$8+O61*$O$8+P61*$P$8+Q61*$Q$8+R61*$R$8+S61*$S$8+T61*$T$8+U61*$U$8</f>
        <v>32</v>
      </c>
      <c r="J61" s="6">
        <v>16</v>
      </c>
      <c r="K61" s="6"/>
      <c r="L61" s="6">
        <v>16</v>
      </c>
      <c r="M61" s="6">
        <f>H61-I61</f>
        <v>58</v>
      </c>
      <c r="N61" s="6"/>
      <c r="O61" s="6"/>
      <c r="P61" s="6"/>
      <c r="Q61" s="6"/>
      <c r="R61" s="6">
        <v>2</v>
      </c>
      <c r="S61" s="6"/>
      <c r="T61" s="6"/>
      <c r="U61" s="27"/>
    </row>
    <row r="62" spans="1:21" ht="12.75">
      <c r="A62" s="201">
        <v>2</v>
      </c>
      <c r="B62" s="185" t="s">
        <v>122</v>
      </c>
      <c r="C62" s="6"/>
      <c r="D62" s="6">
        <v>5</v>
      </c>
      <c r="E62" s="6"/>
      <c r="F62" s="6"/>
      <c r="G62" s="6">
        <v>3</v>
      </c>
      <c r="H62" s="6">
        <f>G62*30</f>
        <v>90</v>
      </c>
      <c r="I62" s="6">
        <f>N62*$N$8+O62*$O$8+P62*$P$8+Q62*$Q$8+R62*$R$8+S62*$S$8+T62*$T$8+U62*$U$8</f>
        <v>32</v>
      </c>
      <c r="J62" s="6">
        <v>16</v>
      </c>
      <c r="K62" s="6"/>
      <c r="L62" s="6">
        <v>16</v>
      </c>
      <c r="M62" s="6">
        <f>H62-I62</f>
        <v>58</v>
      </c>
      <c r="N62" s="6"/>
      <c r="O62" s="6"/>
      <c r="P62" s="6"/>
      <c r="Q62" s="6"/>
      <c r="R62" s="6">
        <v>2</v>
      </c>
      <c r="S62" s="6"/>
      <c r="T62" s="6"/>
      <c r="U62" s="27"/>
    </row>
    <row r="63" spans="1:21" ht="12.75">
      <c r="A63" s="201">
        <v>3</v>
      </c>
      <c r="B63" s="191" t="s">
        <v>123</v>
      </c>
      <c r="C63" s="6"/>
      <c r="D63" s="6">
        <v>6</v>
      </c>
      <c r="E63" s="6"/>
      <c r="F63" s="6"/>
      <c r="G63" s="26">
        <v>3</v>
      </c>
      <c r="H63" s="6">
        <f>G63*30</f>
        <v>90</v>
      </c>
      <c r="I63" s="6">
        <f>N63*$N$8+O63*$O$8+P63*$P$8+Q63*$Q$8+R63*$R$8+S63*$S$8+T63*$T$8+U63*$U$8</f>
        <v>48</v>
      </c>
      <c r="J63" s="6">
        <v>48</v>
      </c>
      <c r="K63" s="6"/>
      <c r="L63" s="6"/>
      <c r="M63" s="6">
        <f>H63-I63</f>
        <v>42</v>
      </c>
      <c r="N63" s="6"/>
      <c r="O63" s="6"/>
      <c r="P63" s="6"/>
      <c r="Q63" s="6"/>
      <c r="R63" s="6"/>
      <c r="S63" s="6">
        <v>3</v>
      </c>
      <c r="T63" s="6"/>
      <c r="U63" s="27"/>
    </row>
    <row r="64" spans="1:21" ht="13.5" thickBot="1">
      <c r="A64" s="198">
        <v>4</v>
      </c>
      <c r="B64" s="199" t="s">
        <v>124</v>
      </c>
      <c r="C64" s="10"/>
      <c r="D64" s="10">
        <v>7</v>
      </c>
      <c r="E64" s="10"/>
      <c r="F64" s="10"/>
      <c r="G64" s="10">
        <v>3</v>
      </c>
      <c r="H64" s="10">
        <f>G64*30</f>
        <v>90</v>
      </c>
      <c r="I64" s="6">
        <f>N64*$N$8+O64*$O$8+P64*$P$8+Q64*$Q$8+R64*$R$8+S64*$S$8+T64*$T$8+U64*$U$8</f>
        <v>32</v>
      </c>
      <c r="J64" s="10">
        <v>22</v>
      </c>
      <c r="K64" s="10"/>
      <c r="L64" s="10">
        <v>10</v>
      </c>
      <c r="M64" s="6">
        <f>H64-I64</f>
        <v>58</v>
      </c>
      <c r="N64" s="10"/>
      <c r="O64" s="10"/>
      <c r="P64" s="10"/>
      <c r="Q64" s="10"/>
      <c r="R64" s="10"/>
      <c r="S64" s="10"/>
      <c r="T64" s="10">
        <v>2</v>
      </c>
      <c r="U64" s="55"/>
    </row>
    <row r="65" spans="1:26" s="28" customFormat="1" ht="13.5" thickBot="1">
      <c r="A65" s="287" t="s">
        <v>13</v>
      </c>
      <c r="B65" s="288"/>
      <c r="C65" s="54"/>
      <c r="D65" s="54"/>
      <c r="E65" s="54"/>
      <c r="F65" s="143"/>
      <c r="G65" s="160">
        <f>SUM(G61:G64)</f>
        <v>12</v>
      </c>
      <c r="H65" s="161">
        <f aca="true" t="shared" si="9" ref="H65:U65">SUM(H61:H64)</f>
        <v>360</v>
      </c>
      <c r="I65" s="160">
        <f t="shared" si="9"/>
        <v>144</v>
      </c>
      <c r="J65" s="161">
        <f t="shared" si="9"/>
        <v>102</v>
      </c>
      <c r="K65" s="160"/>
      <c r="L65" s="161">
        <f t="shared" si="9"/>
        <v>42</v>
      </c>
      <c r="M65" s="160">
        <f t="shared" si="9"/>
        <v>216</v>
      </c>
      <c r="N65" s="161"/>
      <c r="O65" s="160"/>
      <c r="P65" s="161"/>
      <c r="Q65" s="160"/>
      <c r="R65" s="161">
        <f t="shared" si="9"/>
        <v>4</v>
      </c>
      <c r="S65" s="160">
        <f t="shared" si="9"/>
        <v>3</v>
      </c>
      <c r="T65" s="161">
        <f t="shared" si="9"/>
        <v>2</v>
      </c>
      <c r="U65" s="160">
        <f t="shared" si="9"/>
        <v>0</v>
      </c>
      <c r="V65" s="31"/>
      <c r="W65" s="31"/>
      <c r="X65" s="31"/>
      <c r="Y65" s="31"/>
      <c r="Z65" s="31"/>
    </row>
    <row r="66" spans="1:21" ht="13.5" thickBot="1">
      <c r="A66" s="305" t="s">
        <v>156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5"/>
    </row>
    <row r="67" spans="1:21" ht="13.5" thickBot="1">
      <c r="A67" s="318" t="s">
        <v>109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20"/>
    </row>
    <row r="68" spans="1:21" ht="25.5">
      <c r="A68" s="205">
        <v>1</v>
      </c>
      <c r="B68" s="184" t="s">
        <v>88</v>
      </c>
      <c r="C68" s="146" t="s">
        <v>93</v>
      </c>
      <c r="D68" s="146" t="s">
        <v>65</v>
      </c>
      <c r="E68" s="146" t="s">
        <v>89</v>
      </c>
      <c r="F68" s="146" t="s">
        <v>93</v>
      </c>
      <c r="G68" s="202">
        <v>17</v>
      </c>
      <c r="H68" s="148">
        <f aca="true" t="shared" si="10" ref="H68:H74">G68*30</f>
        <v>510</v>
      </c>
      <c r="I68" s="202">
        <f aca="true" t="shared" si="11" ref="I68:I74">N68*$N$8+O68*$O$8+P68*$P$8+Q68*$Q$8+R68*$R$8+S68*$S$8+T68*$T$8+U68*$U$8</f>
        <v>240</v>
      </c>
      <c r="J68" s="203">
        <v>112</v>
      </c>
      <c r="K68" s="203">
        <v>64</v>
      </c>
      <c r="L68" s="203">
        <v>64</v>
      </c>
      <c r="M68" s="202">
        <f aca="true" t="shared" si="12" ref="M68:M74">H68-I68</f>
        <v>270</v>
      </c>
      <c r="N68" s="108"/>
      <c r="O68" s="203"/>
      <c r="P68" s="203"/>
      <c r="Q68" s="203"/>
      <c r="R68" s="203"/>
      <c r="S68" s="203">
        <v>6</v>
      </c>
      <c r="T68" s="203">
        <v>6</v>
      </c>
      <c r="U68" s="204">
        <v>4</v>
      </c>
    </row>
    <row r="69" spans="1:21" ht="25.5">
      <c r="A69" s="206">
        <v>2</v>
      </c>
      <c r="B69" s="185" t="s">
        <v>203</v>
      </c>
      <c r="C69" s="21" t="s">
        <v>129</v>
      </c>
      <c r="D69" s="21"/>
      <c r="E69" s="21">
        <v>7.8</v>
      </c>
      <c r="F69" s="21" t="s">
        <v>103</v>
      </c>
      <c r="G69" s="19">
        <v>10</v>
      </c>
      <c r="H69" s="6">
        <f t="shared" si="10"/>
        <v>300</v>
      </c>
      <c r="I69" s="19">
        <f t="shared" si="11"/>
        <v>160</v>
      </c>
      <c r="J69" s="19">
        <v>80</v>
      </c>
      <c r="K69" s="22">
        <v>32</v>
      </c>
      <c r="L69" s="22">
        <v>48</v>
      </c>
      <c r="M69" s="19">
        <f t="shared" si="12"/>
        <v>140</v>
      </c>
      <c r="N69" s="25"/>
      <c r="O69" s="25"/>
      <c r="P69" s="3"/>
      <c r="Q69" s="3"/>
      <c r="R69" s="3"/>
      <c r="S69" s="6"/>
      <c r="T69" s="6">
        <v>4</v>
      </c>
      <c r="U69" s="47">
        <v>8</v>
      </c>
    </row>
    <row r="70" spans="1:21" ht="27" customHeight="1" thickBot="1">
      <c r="A70" s="207">
        <v>3</v>
      </c>
      <c r="B70" s="185" t="s">
        <v>102</v>
      </c>
      <c r="C70" s="6">
        <v>7</v>
      </c>
      <c r="D70" s="6"/>
      <c r="E70" s="6">
        <v>7</v>
      </c>
      <c r="F70" s="2"/>
      <c r="G70" s="23">
        <v>4</v>
      </c>
      <c r="H70" s="6">
        <f t="shared" si="10"/>
        <v>120</v>
      </c>
      <c r="I70" s="19">
        <f t="shared" si="11"/>
        <v>64</v>
      </c>
      <c r="J70" s="6">
        <v>32</v>
      </c>
      <c r="K70" s="6"/>
      <c r="L70" s="6">
        <v>32</v>
      </c>
      <c r="M70" s="19">
        <f t="shared" si="12"/>
        <v>56</v>
      </c>
      <c r="N70" s="2"/>
      <c r="O70" s="2"/>
      <c r="P70" s="2"/>
      <c r="Q70" s="2"/>
      <c r="R70" s="2"/>
      <c r="S70" s="2"/>
      <c r="T70" s="6">
        <v>4</v>
      </c>
      <c r="U70" s="27"/>
    </row>
    <row r="71" spans="1:21" ht="25.5">
      <c r="A71" s="205">
        <v>4</v>
      </c>
      <c r="B71" s="185" t="s">
        <v>63</v>
      </c>
      <c r="C71" s="21" t="s">
        <v>65</v>
      </c>
      <c r="D71" s="21"/>
      <c r="E71" s="21"/>
      <c r="F71" s="21"/>
      <c r="G71" s="19">
        <v>3</v>
      </c>
      <c r="H71" s="6">
        <f t="shared" si="10"/>
        <v>90</v>
      </c>
      <c r="I71" s="19">
        <f t="shared" si="11"/>
        <v>32</v>
      </c>
      <c r="J71" s="22">
        <v>16</v>
      </c>
      <c r="K71" s="22"/>
      <c r="L71" s="22">
        <v>16</v>
      </c>
      <c r="M71" s="19">
        <f t="shared" si="12"/>
        <v>58</v>
      </c>
      <c r="N71" s="25"/>
      <c r="O71" s="22"/>
      <c r="P71" s="22"/>
      <c r="Q71" s="22"/>
      <c r="R71" s="22"/>
      <c r="S71" s="22"/>
      <c r="T71" s="22">
        <v>2</v>
      </c>
      <c r="U71" s="32"/>
    </row>
    <row r="72" spans="1:21" ht="12.75">
      <c r="A72" s="206">
        <v>5</v>
      </c>
      <c r="B72" s="185" t="s">
        <v>143</v>
      </c>
      <c r="C72" s="21">
        <v>5.6</v>
      </c>
      <c r="D72" s="21"/>
      <c r="E72" s="21" t="s">
        <v>92</v>
      </c>
      <c r="F72" s="21">
        <v>6</v>
      </c>
      <c r="G72" s="19">
        <v>8</v>
      </c>
      <c r="H72" s="6">
        <f t="shared" si="10"/>
        <v>240</v>
      </c>
      <c r="I72" s="19">
        <f t="shared" si="11"/>
        <v>128</v>
      </c>
      <c r="J72" s="22">
        <v>64</v>
      </c>
      <c r="K72" s="22">
        <v>48</v>
      </c>
      <c r="L72" s="22">
        <v>16</v>
      </c>
      <c r="M72" s="19">
        <f t="shared" si="12"/>
        <v>112</v>
      </c>
      <c r="N72" s="22"/>
      <c r="O72" s="22"/>
      <c r="P72" s="22"/>
      <c r="Q72" s="22"/>
      <c r="R72" s="22">
        <v>4</v>
      </c>
      <c r="S72" s="22">
        <v>4</v>
      </c>
      <c r="T72" s="22"/>
      <c r="U72" s="32"/>
    </row>
    <row r="73" spans="1:21" ht="12.75">
      <c r="A73" s="206">
        <v>6</v>
      </c>
      <c r="B73" s="185" t="s">
        <v>61</v>
      </c>
      <c r="C73" s="21" t="s">
        <v>94</v>
      </c>
      <c r="D73" s="21"/>
      <c r="E73" s="21">
        <v>5</v>
      </c>
      <c r="F73" s="45"/>
      <c r="G73" s="19">
        <v>5</v>
      </c>
      <c r="H73" s="6">
        <f t="shared" si="10"/>
        <v>150</v>
      </c>
      <c r="I73" s="19">
        <f t="shared" si="11"/>
        <v>64</v>
      </c>
      <c r="J73" s="22">
        <v>32</v>
      </c>
      <c r="K73" s="22"/>
      <c r="L73" s="22">
        <v>32</v>
      </c>
      <c r="M73" s="19">
        <f t="shared" si="12"/>
        <v>86</v>
      </c>
      <c r="N73" s="25"/>
      <c r="O73" s="22"/>
      <c r="P73" s="22"/>
      <c r="Q73" s="22"/>
      <c r="R73" s="22">
        <v>4</v>
      </c>
      <c r="S73" s="22"/>
      <c r="T73" s="22"/>
      <c r="U73" s="32"/>
    </row>
    <row r="74" spans="1:21" ht="13.5" thickBot="1">
      <c r="A74" s="208">
        <v>7</v>
      </c>
      <c r="B74" s="199" t="s">
        <v>64</v>
      </c>
      <c r="C74" s="209" t="s">
        <v>103</v>
      </c>
      <c r="D74" s="209"/>
      <c r="E74" s="209" t="s">
        <v>103</v>
      </c>
      <c r="F74" s="209"/>
      <c r="G74" s="46">
        <v>3</v>
      </c>
      <c r="H74" s="10">
        <f t="shared" si="10"/>
        <v>90</v>
      </c>
      <c r="I74" s="46">
        <f t="shared" si="11"/>
        <v>48</v>
      </c>
      <c r="J74" s="210">
        <v>24</v>
      </c>
      <c r="K74" s="210"/>
      <c r="L74" s="210">
        <v>24</v>
      </c>
      <c r="M74" s="46">
        <f t="shared" si="12"/>
        <v>42</v>
      </c>
      <c r="N74" s="211"/>
      <c r="O74" s="211"/>
      <c r="P74" s="44"/>
      <c r="Q74" s="44"/>
      <c r="R74" s="44"/>
      <c r="S74" s="44"/>
      <c r="T74" s="10"/>
      <c r="U74" s="38">
        <v>4</v>
      </c>
    </row>
    <row r="75" spans="1:21" ht="13.5" thickBot="1">
      <c r="A75" s="318" t="s">
        <v>110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20"/>
    </row>
    <row r="76" spans="1:21" ht="12.75">
      <c r="A76" s="205">
        <v>1</v>
      </c>
      <c r="B76" s="184" t="s">
        <v>111</v>
      </c>
      <c r="C76" s="146" t="s">
        <v>94</v>
      </c>
      <c r="D76" s="146"/>
      <c r="E76" s="146" t="s">
        <v>94</v>
      </c>
      <c r="F76" s="146"/>
      <c r="G76" s="149">
        <v>5</v>
      </c>
      <c r="H76" s="149">
        <f>G76*30</f>
        <v>150</v>
      </c>
      <c r="I76" s="150">
        <f>N76*$N$8+O76*$O$8+P76*$P$8+Q76*$Q$8+R76*$R$8+S76*$S$8+T76*$T$8+U76*$U$8</f>
        <v>64</v>
      </c>
      <c r="J76" s="149">
        <v>32</v>
      </c>
      <c r="K76" s="149"/>
      <c r="L76" s="149">
        <v>32</v>
      </c>
      <c r="M76" s="150">
        <f aca="true" t="shared" si="13" ref="M76:M84">H76-I76</f>
        <v>86</v>
      </c>
      <c r="N76" s="149"/>
      <c r="O76" s="149"/>
      <c r="P76" s="149"/>
      <c r="Q76" s="149"/>
      <c r="R76" s="149">
        <v>4</v>
      </c>
      <c r="S76" s="149"/>
      <c r="T76" s="149"/>
      <c r="U76" s="212"/>
    </row>
    <row r="77" spans="1:21" ht="12.75">
      <c r="A77" s="206">
        <v>2</v>
      </c>
      <c r="B77" s="185" t="s">
        <v>112</v>
      </c>
      <c r="C77" s="21" t="s">
        <v>65</v>
      </c>
      <c r="D77" s="21"/>
      <c r="E77" s="21"/>
      <c r="F77" s="21"/>
      <c r="G77" s="33">
        <v>4</v>
      </c>
      <c r="H77" s="34">
        <f aca="true" t="shared" si="14" ref="H77:H84">G77*30</f>
        <v>120</v>
      </c>
      <c r="I77" s="33">
        <f aca="true" t="shared" si="15" ref="I77:I84">N77*$N$8+O77*$O$8+P77*$P$8+Q77*$Q$8+R77*$R$8+S77*$S$8+T77*$T$8+U77*$U$8</f>
        <v>64</v>
      </c>
      <c r="J77" s="22">
        <v>32</v>
      </c>
      <c r="K77" s="34"/>
      <c r="L77" s="22">
        <v>32</v>
      </c>
      <c r="M77" s="33">
        <f t="shared" si="13"/>
        <v>56</v>
      </c>
      <c r="N77" s="62"/>
      <c r="O77" s="62"/>
      <c r="P77" s="26"/>
      <c r="Q77" s="26"/>
      <c r="R77" s="26"/>
      <c r="S77" s="26"/>
      <c r="T77" s="6">
        <v>4</v>
      </c>
      <c r="U77" s="56"/>
    </row>
    <row r="78" spans="1:21" ht="12.75">
      <c r="A78" s="206">
        <v>3</v>
      </c>
      <c r="B78" s="185" t="s">
        <v>113</v>
      </c>
      <c r="C78" s="21" t="s">
        <v>92</v>
      </c>
      <c r="D78" s="21"/>
      <c r="E78" s="21" t="s">
        <v>92</v>
      </c>
      <c r="F78" s="21" t="s">
        <v>115</v>
      </c>
      <c r="G78" s="33" t="s">
        <v>103</v>
      </c>
      <c r="H78" s="34">
        <f t="shared" si="14"/>
        <v>240</v>
      </c>
      <c r="I78" s="33">
        <f t="shared" si="15"/>
        <v>128</v>
      </c>
      <c r="J78" s="22">
        <v>64</v>
      </c>
      <c r="K78" s="22">
        <v>44</v>
      </c>
      <c r="L78" s="22">
        <v>20</v>
      </c>
      <c r="M78" s="33">
        <f t="shared" si="13"/>
        <v>112</v>
      </c>
      <c r="N78" s="62"/>
      <c r="O78" s="62"/>
      <c r="P78" s="26"/>
      <c r="Q78" s="26"/>
      <c r="R78" s="6">
        <v>4</v>
      </c>
      <c r="S78" s="6">
        <v>4</v>
      </c>
      <c r="T78" s="26"/>
      <c r="U78" s="56"/>
    </row>
    <row r="79" spans="1:21" ht="25.5">
      <c r="A79" s="206">
        <v>4</v>
      </c>
      <c r="B79" s="185" t="s">
        <v>114</v>
      </c>
      <c r="C79" s="21" t="s">
        <v>115</v>
      </c>
      <c r="D79" s="21"/>
      <c r="E79" s="21" t="s">
        <v>115</v>
      </c>
      <c r="F79" s="21" t="s">
        <v>115</v>
      </c>
      <c r="G79" s="19">
        <v>7</v>
      </c>
      <c r="H79" s="22">
        <f t="shared" si="14"/>
        <v>210</v>
      </c>
      <c r="I79" s="19">
        <f t="shared" si="15"/>
        <v>96</v>
      </c>
      <c r="J79" s="22">
        <v>58</v>
      </c>
      <c r="K79" s="22">
        <v>20</v>
      </c>
      <c r="L79" s="22">
        <v>18</v>
      </c>
      <c r="M79" s="19">
        <f t="shared" si="13"/>
        <v>114</v>
      </c>
      <c r="N79" s="4"/>
      <c r="O79" s="4"/>
      <c r="P79" s="6"/>
      <c r="Q79" s="6"/>
      <c r="R79" s="6"/>
      <c r="S79" s="6">
        <v>6</v>
      </c>
      <c r="T79" s="6"/>
      <c r="U79" s="27"/>
    </row>
    <row r="80" spans="1:21" ht="12.75">
      <c r="A80" s="206">
        <v>5</v>
      </c>
      <c r="B80" s="185" t="s">
        <v>116</v>
      </c>
      <c r="C80" s="21"/>
      <c r="D80" s="21" t="s">
        <v>65</v>
      </c>
      <c r="E80" s="21" t="s">
        <v>65</v>
      </c>
      <c r="F80" s="21"/>
      <c r="G80" s="19">
        <v>6</v>
      </c>
      <c r="H80" s="22">
        <f t="shared" si="14"/>
        <v>180</v>
      </c>
      <c r="I80" s="19">
        <f t="shared" si="15"/>
        <v>64</v>
      </c>
      <c r="J80" s="22">
        <v>32</v>
      </c>
      <c r="K80" s="22"/>
      <c r="L80" s="22">
        <v>32</v>
      </c>
      <c r="M80" s="19">
        <f t="shared" si="13"/>
        <v>116</v>
      </c>
      <c r="N80" s="4"/>
      <c r="O80" s="4"/>
      <c r="P80" s="6"/>
      <c r="Q80" s="6"/>
      <c r="R80" s="6"/>
      <c r="S80" s="6"/>
      <c r="T80" s="6">
        <v>4</v>
      </c>
      <c r="U80" s="27"/>
    </row>
    <row r="81" spans="1:21" ht="12.75">
      <c r="A81" s="206">
        <v>6</v>
      </c>
      <c r="B81" s="185" t="s">
        <v>117</v>
      </c>
      <c r="C81" s="21" t="s">
        <v>103</v>
      </c>
      <c r="D81" s="21"/>
      <c r="E81" s="21" t="s">
        <v>103</v>
      </c>
      <c r="F81" s="21" t="s">
        <v>103</v>
      </c>
      <c r="G81" s="19">
        <v>5</v>
      </c>
      <c r="H81" s="22">
        <f t="shared" si="14"/>
        <v>150</v>
      </c>
      <c r="I81" s="19">
        <f t="shared" si="15"/>
        <v>48</v>
      </c>
      <c r="J81" s="22">
        <v>24</v>
      </c>
      <c r="K81" s="22">
        <v>16</v>
      </c>
      <c r="L81" s="22">
        <v>8</v>
      </c>
      <c r="M81" s="19">
        <f t="shared" si="13"/>
        <v>102</v>
      </c>
      <c r="N81" s="4"/>
      <c r="O81" s="4"/>
      <c r="P81" s="6"/>
      <c r="Q81" s="6"/>
      <c r="R81" s="6"/>
      <c r="S81" s="6"/>
      <c r="T81" s="6"/>
      <c r="U81" s="27">
        <v>4</v>
      </c>
    </row>
    <row r="82" spans="1:21" ht="25.5">
      <c r="A82" s="206">
        <v>7</v>
      </c>
      <c r="B82" s="185" t="s">
        <v>118</v>
      </c>
      <c r="C82" s="21" t="s">
        <v>103</v>
      </c>
      <c r="D82" s="21" t="s">
        <v>65</v>
      </c>
      <c r="E82" s="21" t="s">
        <v>129</v>
      </c>
      <c r="F82" s="21"/>
      <c r="G82" s="19">
        <v>9</v>
      </c>
      <c r="H82" s="22">
        <f t="shared" si="14"/>
        <v>270</v>
      </c>
      <c r="I82" s="19">
        <f t="shared" si="15"/>
        <v>160</v>
      </c>
      <c r="J82" s="22">
        <v>80</v>
      </c>
      <c r="K82" s="22">
        <v>32</v>
      </c>
      <c r="L82" s="22">
        <v>48</v>
      </c>
      <c r="M82" s="19">
        <f t="shared" si="13"/>
        <v>110</v>
      </c>
      <c r="N82" s="4"/>
      <c r="O82" s="4"/>
      <c r="P82" s="6"/>
      <c r="Q82" s="6"/>
      <c r="R82" s="6"/>
      <c r="S82" s="6"/>
      <c r="T82" s="6">
        <v>4</v>
      </c>
      <c r="U82" s="27">
        <v>8</v>
      </c>
    </row>
    <row r="83" spans="1:21" ht="25.5">
      <c r="A83" s="206">
        <v>8</v>
      </c>
      <c r="B83" s="185" t="s">
        <v>119</v>
      </c>
      <c r="C83" s="21" t="s">
        <v>103</v>
      </c>
      <c r="D83" s="21"/>
      <c r="E83" s="21" t="s">
        <v>103</v>
      </c>
      <c r="F83" s="21"/>
      <c r="G83" s="19">
        <v>3</v>
      </c>
      <c r="H83" s="22">
        <f t="shared" si="14"/>
        <v>90</v>
      </c>
      <c r="I83" s="19">
        <f t="shared" si="15"/>
        <v>48</v>
      </c>
      <c r="J83" s="49">
        <v>24</v>
      </c>
      <c r="K83" s="49"/>
      <c r="L83" s="49">
        <v>24</v>
      </c>
      <c r="M83" s="19">
        <f t="shared" si="13"/>
        <v>42</v>
      </c>
      <c r="N83" s="49"/>
      <c r="O83" s="49"/>
      <c r="P83" s="49"/>
      <c r="Q83" s="49"/>
      <c r="R83" s="49"/>
      <c r="S83" s="49"/>
      <c r="T83" s="49"/>
      <c r="U83" s="57">
        <v>4</v>
      </c>
    </row>
    <row r="84" spans="1:21" ht="26.25" thickBot="1">
      <c r="A84" s="207">
        <v>9</v>
      </c>
      <c r="B84" s="199" t="s">
        <v>141</v>
      </c>
      <c r="C84" s="10">
        <v>7</v>
      </c>
      <c r="D84" s="10"/>
      <c r="E84" s="10">
        <v>7</v>
      </c>
      <c r="F84" s="52"/>
      <c r="G84" s="46">
        <v>4</v>
      </c>
      <c r="H84" s="22">
        <f t="shared" si="14"/>
        <v>120</v>
      </c>
      <c r="I84" s="19">
        <f t="shared" si="15"/>
        <v>64</v>
      </c>
      <c r="J84" s="53">
        <v>32</v>
      </c>
      <c r="K84" s="53"/>
      <c r="L84" s="53">
        <v>32</v>
      </c>
      <c r="M84" s="19">
        <f t="shared" si="13"/>
        <v>56</v>
      </c>
      <c r="N84" s="53"/>
      <c r="O84" s="53"/>
      <c r="P84" s="53"/>
      <c r="Q84" s="53"/>
      <c r="R84" s="53"/>
      <c r="S84" s="53"/>
      <c r="T84" s="53">
        <v>4</v>
      </c>
      <c r="U84" s="58"/>
    </row>
    <row r="85" spans="1:26" s="24" customFormat="1" ht="13.5" thickBot="1">
      <c r="A85" s="287" t="s">
        <v>13</v>
      </c>
      <c r="B85" s="288"/>
      <c r="C85" s="54"/>
      <c r="D85" s="54"/>
      <c r="E85" s="54"/>
      <c r="F85" s="143"/>
      <c r="G85" s="141">
        <f>SUM(G68:G74)</f>
        <v>50</v>
      </c>
      <c r="H85" s="144">
        <f aca="true" t="shared" si="16" ref="H85:U85">SUM(H68:H70,H71:H74)</f>
        <v>1500</v>
      </c>
      <c r="I85" s="141">
        <f t="shared" si="16"/>
        <v>736</v>
      </c>
      <c r="J85" s="144">
        <f t="shared" si="16"/>
        <v>360</v>
      </c>
      <c r="K85" s="141">
        <f t="shared" si="16"/>
        <v>144</v>
      </c>
      <c r="L85" s="144">
        <f t="shared" si="16"/>
        <v>232</v>
      </c>
      <c r="M85" s="141">
        <f t="shared" si="16"/>
        <v>764</v>
      </c>
      <c r="N85" s="140"/>
      <c r="O85" s="54"/>
      <c r="P85" s="54"/>
      <c r="Q85" s="143"/>
      <c r="R85" s="141">
        <f t="shared" si="16"/>
        <v>8</v>
      </c>
      <c r="S85" s="141">
        <f t="shared" si="16"/>
        <v>10</v>
      </c>
      <c r="T85" s="144">
        <f t="shared" si="16"/>
        <v>16</v>
      </c>
      <c r="U85" s="141">
        <f t="shared" si="16"/>
        <v>16</v>
      </c>
      <c r="V85" s="31"/>
      <c r="W85" s="31"/>
      <c r="X85" s="31"/>
      <c r="Y85" s="31"/>
      <c r="Z85" s="31"/>
    </row>
    <row r="86" spans="1:21" ht="13.5" thickBot="1">
      <c r="A86" s="301" t="s">
        <v>149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3"/>
    </row>
    <row r="87" spans="1:21" ht="12.75">
      <c r="A87" s="187">
        <v>1</v>
      </c>
      <c r="B87" s="213" t="s">
        <v>150</v>
      </c>
      <c r="C87" s="121"/>
      <c r="D87" s="121">
        <v>6</v>
      </c>
      <c r="E87" s="121"/>
      <c r="F87" s="125"/>
      <c r="G87" s="121">
        <v>3</v>
      </c>
      <c r="H87" s="125">
        <v>64</v>
      </c>
      <c r="I87" s="171">
        <f>N87*$N$8+O87*$O$8+P87*$P$8+Q87*$Q$8+R87*$R$8+S87*$S$8+T87*$T$8+U87*$U$8</f>
        <v>32</v>
      </c>
      <c r="J87" s="121"/>
      <c r="K87" s="121">
        <v>32</v>
      </c>
      <c r="L87" s="121"/>
      <c r="M87" s="125">
        <f>H87-I87</f>
        <v>32</v>
      </c>
      <c r="N87" s="125"/>
      <c r="O87" s="125"/>
      <c r="P87" s="125"/>
      <c r="Q87" s="125"/>
      <c r="R87" s="125"/>
      <c r="S87" s="125">
        <v>2</v>
      </c>
      <c r="T87" s="125"/>
      <c r="U87" s="126"/>
    </row>
    <row r="88" spans="1:21" ht="12.75">
      <c r="A88" s="188">
        <v>2</v>
      </c>
      <c r="B88" s="191" t="s">
        <v>81</v>
      </c>
      <c r="C88" s="20"/>
      <c r="D88" s="20" t="s">
        <v>95</v>
      </c>
      <c r="E88" s="20"/>
      <c r="F88" s="3"/>
      <c r="G88" s="20">
        <v>11</v>
      </c>
      <c r="H88" s="3">
        <f>G88*30</f>
        <v>330</v>
      </c>
      <c r="I88" s="46">
        <v>240</v>
      </c>
      <c r="J88" s="20"/>
      <c r="K88" s="20">
        <v>240</v>
      </c>
      <c r="L88" s="20"/>
      <c r="M88" s="3">
        <f>H88-I88</f>
        <v>90</v>
      </c>
      <c r="N88" s="3">
        <v>4</v>
      </c>
      <c r="O88" s="3">
        <v>4</v>
      </c>
      <c r="P88" s="3">
        <v>4</v>
      </c>
      <c r="Q88" s="3">
        <v>4</v>
      </c>
      <c r="R88" s="3">
        <v>4</v>
      </c>
      <c r="S88" s="3">
        <v>4</v>
      </c>
      <c r="T88" s="3"/>
      <c r="U88" s="32"/>
    </row>
    <row r="89" spans="1:26" s="50" customFormat="1" ht="13.5" thickBot="1">
      <c r="A89" s="207">
        <v>3</v>
      </c>
      <c r="B89" s="214" t="s">
        <v>125</v>
      </c>
      <c r="C89" s="10">
        <v>8</v>
      </c>
      <c r="D89" s="68" t="s">
        <v>126</v>
      </c>
      <c r="E89" s="10"/>
      <c r="F89" s="10"/>
      <c r="G89" s="10">
        <v>29</v>
      </c>
      <c r="H89" s="10">
        <f>G89*30</f>
        <v>870</v>
      </c>
      <c r="I89" s="46">
        <f>N89*$N$8+O89*$O$8+P89*$P$8+Q89*$Q$8+R89*$R$8+S89*$S$8+T89*$T$8+U89*$U$8</f>
        <v>416</v>
      </c>
      <c r="J89" s="10"/>
      <c r="K89" s="10"/>
      <c r="L89" s="10"/>
      <c r="M89" s="10">
        <f>H89-I89</f>
        <v>454</v>
      </c>
      <c r="N89" s="10"/>
      <c r="O89" s="10"/>
      <c r="P89" s="10"/>
      <c r="Q89" s="10"/>
      <c r="R89" s="10">
        <v>8</v>
      </c>
      <c r="S89" s="10">
        <v>6</v>
      </c>
      <c r="T89" s="10">
        <v>6</v>
      </c>
      <c r="U89" s="55">
        <v>8</v>
      </c>
      <c r="V89" s="31"/>
      <c r="W89" s="31"/>
      <c r="X89" s="31"/>
      <c r="Y89" s="31"/>
      <c r="Z89" s="31"/>
    </row>
    <row r="90" spans="1:26" s="24" customFormat="1" ht="13.5" thickBot="1">
      <c r="A90" s="291" t="s">
        <v>137</v>
      </c>
      <c r="B90" s="304"/>
      <c r="C90" s="29"/>
      <c r="D90" s="29"/>
      <c r="E90" s="29"/>
      <c r="F90" s="159"/>
      <c r="G90" s="160">
        <f aca="true" t="shared" si="17" ref="G90:U90">G65+G85</f>
        <v>62</v>
      </c>
      <c r="H90" s="161">
        <f t="shared" si="17"/>
        <v>1860</v>
      </c>
      <c r="I90" s="160">
        <f t="shared" si="17"/>
        <v>880</v>
      </c>
      <c r="J90" s="161">
        <f t="shared" si="17"/>
        <v>462</v>
      </c>
      <c r="K90" s="160">
        <f t="shared" si="17"/>
        <v>144</v>
      </c>
      <c r="L90" s="161">
        <f t="shared" si="17"/>
        <v>274</v>
      </c>
      <c r="M90" s="160">
        <f t="shared" si="17"/>
        <v>980</v>
      </c>
      <c r="N90" s="161"/>
      <c r="O90" s="160"/>
      <c r="P90" s="161"/>
      <c r="Q90" s="160"/>
      <c r="R90" s="161">
        <f t="shared" si="17"/>
        <v>12</v>
      </c>
      <c r="S90" s="160">
        <f t="shared" si="17"/>
        <v>13</v>
      </c>
      <c r="T90" s="161">
        <f t="shared" si="17"/>
        <v>18</v>
      </c>
      <c r="U90" s="160">
        <f t="shared" si="17"/>
        <v>16</v>
      </c>
      <c r="V90" s="31"/>
      <c r="W90" s="31"/>
      <c r="X90" s="31"/>
      <c r="Y90" s="31"/>
      <c r="Z90" s="31"/>
    </row>
    <row r="91" spans="1:21" ht="13.5" thickBot="1">
      <c r="A91" s="16" t="s">
        <v>14</v>
      </c>
      <c r="B91" s="17"/>
      <c r="C91" s="29"/>
      <c r="D91" s="29"/>
      <c r="E91" s="29"/>
      <c r="F91" s="145"/>
      <c r="G91" s="153">
        <f aca="true" t="shared" si="18" ref="G91:U91">G58+G90</f>
        <v>240</v>
      </c>
      <c r="H91" s="107">
        <f t="shared" si="18"/>
        <v>7200</v>
      </c>
      <c r="I91" s="153">
        <f t="shared" si="18"/>
        <v>3080</v>
      </c>
      <c r="J91" s="107">
        <f t="shared" si="18"/>
        <v>1536</v>
      </c>
      <c r="K91" s="153">
        <f t="shared" si="18"/>
        <v>612</v>
      </c>
      <c r="L91" s="107">
        <f t="shared" si="18"/>
        <v>932</v>
      </c>
      <c r="M91" s="153">
        <f t="shared" si="18"/>
        <v>4154</v>
      </c>
      <c r="N91" s="107">
        <f t="shared" si="18"/>
        <v>23</v>
      </c>
      <c r="O91" s="153">
        <f t="shared" si="18"/>
        <v>20</v>
      </c>
      <c r="P91" s="107">
        <f t="shared" si="18"/>
        <v>23</v>
      </c>
      <c r="Q91" s="153">
        <f t="shared" si="18"/>
        <v>28</v>
      </c>
      <c r="R91" s="107">
        <f t="shared" si="18"/>
        <v>30</v>
      </c>
      <c r="S91" s="153">
        <f t="shared" si="18"/>
        <v>23</v>
      </c>
      <c r="T91" s="107">
        <f t="shared" si="18"/>
        <v>26</v>
      </c>
      <c r="U91" s="153">
        <f t="shared" si="18"/>
        <v>26</v>
      </c>
    </row>
    <row r="92" spans="1:21" ht="12.75">
      <c r="A92" s="315" t="s">
        <v>15</v>
      </c>
      <c r="B92" s="316"/>
      <c r="C92" s="315"/>
      <c r="D92" s="316"/>
      <c r="E92" s="316"/>
      <c r="F92" s="316"/>
      <c r="G92" s="316"/>
      <c r="H92" s="316"/>
      <c r="I92" s="316"/>
      <c r="J92" s="316"/>
      <c r="K92" s="316"/>
      <c r="L92" s="316"/>
      <c r="M92" s="317"/>
      <c r="N92" s="165">
        <f>N91</f>
        <v>23</v>
      </c>
      <c r="O92" s="162">
        <f aca="true" t="shared" si="19" ref="O92:U92">O91</f>
        <v>20</v>
      </c>
      <c r="P92" s="165">
        <f t="shared" si="19"/>
        <v>23</v>
      </c>
      <c r="Q92" s="162">
        <f t="shared" si="19"/>
        <v>28</v>
      </c>
      <c r="R92" s="165">
        <f t="shared" si="19"/>
        <v>30</v>
      </c>
      <c r="S92" s="162">
        <f t="shared" si="19"/>
        <v>23</v>
      </c>
      <c r="T92" s="165">
        <f t="shared" si="19"/>
        <v>26</v>
      </c>
      <c r="U92" s="163">
        <f t="shared" si="19"/>
        <v>26</v>
      </c>
    </row>
    <row r="93" spans="1:26" s="24" customFormat="1" ht="12.75">
      <c r="A93" s="18" t="s">
        <v>16</v>
      </c>
      <c r="B93" s="109"/>
      <c r="C93" s="256"/>
      <c r="D93" s="257"/>
      <c r="E93" s="257"/>
      <c r="F93" s="257"/>
      <c r="G93" s="257"/>
      <c r="H93" s="257"/>
      <c r="I93" s="257"/>
      <c r="J93" s="257"/>
      <c r="K93" s="257"/>
      <c r="L93" s="257"/>
      <c r="M93" s="258"/>
      <c r="N93" s="166">
        <v>3</v>
      </c>
      <c r="O93" s="110">
        <v>4</v>
      </c>
      <c r="P93" s="166">
        <v>4</v>
      </c>
      <c r="Q93" s="110">
        <v>4</v>
      </c>
      <c r="R93" s="166">
        <v>5</v>
      </c>
      <c r="S93" s="110">
        <v>4</v>
      </c>
      <c r="T93" s="166">
        <v>4</v>
      </c>
      <c r="U93" s="164">
        <v>4</v>
      </c>
      <c r="V93" s="31"/>
      <c r="W93" s="31"/>
      <c r="X93" s="31"/>
      <c r="Y93" s="31"/>
      <c r="Z93" s="31"/>
    </row>
    <row r="94" spans="1:21" ht="12.75">
      <c r="A94" s="18" t="s">
        <v>17</v>
      </c>
      <c r="B94" s="106"/>
      <c r="C94" s="259"/>
      <c r="D94" s="260"/>
      <c r="E94" s="260"/>
      <c r="F94" s="260"/>
      <c r="G94" s="260"/>
      <c r="H94" s="260"/>
      <c r="I94" s="260"/>
      <c r="J94" s="260"/>
      <c r="K94" s="260"/>
      <c r="L94" s="260"/>
      <c r="M94" s="261"/>
      <c r="N94" s="166">
        <v>3</v>
      </c>
      <c r="O94" s="110">
        <v>4</v>
      </c>
      <c r="P94" s="166">
        <v>4</v>
      </c>
      <c r="Q94" s="110">
        <v>4</v>
      </c>
      <c r="R94" s="166">
        <v>5</v>
      </c>
      <c r="S94" s="110">
        <v>2</v>
      </c>
      <c r="T94" s="166">
        <v>4</v>
      </c>
      <c r="U94" s="164">
        <v>3</v>
      </c>
    </row>
    <row r="95" spans="1:21" ht="13.5" thickBot="1">
      <c r="A95" s="59" t="s">
        <v>91</v>
      </c>
      <c r="B95" s="60"/>
      <c r="C95" s="312"/>
      <c r="D95" s="313"/>
      <c r="E95" s="313"/>
      <c r="F95" s="313"/>
      <c r="G95" s="313"/>
      <c r="H95" s="313"/>
      <c r="I95" s="313"/>
      <c r="J95" s="313"/>
      <c r="K95" s="313"/>
      <c r="L95" s="313"/>
      <c r="M95" s="314"/>
      <c r="N95" s="167"/>
      <c r="O95" s="168"/>
      <c r="P95" s="169">
        <v>2</v>
      </c>
      <c r="Q95" s="15">
        <v>2</v>
      </c>
      <c r="R95" s="169">
        <v>2</v>
      </c>
      <c r="S95" s="15">
        <v>2</v>
      </c>
      <c r="T95" s="169">
        <v>2</v>
      </c>
      <c r="U95" s="170">
        <v>2</v>
      </c>
    </row>
    <row r="96" spans="1:28" s="75" customFormat="1" ht="13.5" customHeight="1" thickBot="1">
      <c r="A96" s="69"/>
      <c r="B96" s="69"/>
      <c r="C96" s="70" t="s">
        <v>97</v>
      </c>
      <c r="D96" s="70" t="s">
        <v>157</v>
      </c>
      <c r="E96" s="70"/>
      <c r="F96" s="70"/>
      <c r="G96" s="71"/>
      <c r="H96" s="71"/>
      <c r="I96" s="71"/>
      <c r="J96" s="71"/>
      <c r="K96" s="72"/>
      <c r="L96" s="71"/>
      <c r="M96" s="71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4"/>
      <c r="AB96" s="74"/>
    </row>
    <row r="97" spans="1:28" s="75" customFormat="1" ht="15.75" customHeight="1">
      <c r="A97" s="69"/>
      <c r="B97" s="172" t="s">
        <v>158</v>
      </c>
      <c r="C97" s="176">
        <v>224</v>
      </c>
      <c r="D97" s="177">
        <f>C97*30</f>
        <v>6720</v>
      </c>
      <c r="E97" s="76"/>
      <c r="F97" s="76"/>
      <c r="G97" s="76"/>
      <c r="H97" s="76"/>
      <c r="I97" s="76"/>
      <c r="J97" s="76"/>
      <c r="K97" s="76"/>
      <c r="L97" s="76"/>
      <c r="M97" s="76"/>
      <c r="N97" s="255"/>
      <c r="O97" s="255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4"/>
      <c r="AB97" s="74"/>
    </row>
    <row r="98" spans="1:28" s="75" customFormat="1" ht="15.75" customHeight="1">
      <c r="A98" s="69"/>
      <c r="B98" s="173" t="s">
        <v>159</v>
      </c>
      <c r="C98" s="178">
        <v>12</v>
      </c>
      <c r="D98" s="179">
        <f>C98*30</f>
        <v>360</v>
      </c>
      <c r="E98" s="76"/>
      <c r="F98" s="76"/>
      <c r="G98" s="76"/>
      <c r="H98" s="77"/>
      <c r="I98" s="77"/>
      <c r="J98" s="77"/>
      <c r="K98" s="77"/>
      <c r="L98" s="76"/>
      <c r="M98" s="76"/>
      <c r="N98" s="255"/>
      <c r="O98" s="255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4"/>
      <c r="AB98" s="74"/>
    </row>
    <row r="99" spans="1:28" s="75" customFormat="1" ht="12.75">
      <c r="A99" s="69"/>
      <c r="B99" s="173" t="s">
        <v>160</v>
      </c>
      <c r="C99" s="178">
        <v>4</v>
      </c>
      <c r="D99" s="179">
        <f>C99*30</f>
        <v>120</v>
      </c>
      <c r="E99" s="76"/>
      <c r="F99" s="76"/>
      <c r="G99" s="76"/>
      <c r="H99" s="76"/>
      <c r="I99" s="76"/>
      <c r="J99" s="77"/>
      <c r="K99" s="76"/>
      <c r="L99" s="76"/>
      <c r="M99" s="76"/>
      <c r="N99" s="255"/>
      <c r="O99" s="255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4"/>
      <c r="AB99" s="74"/>
    </row>
    <row r="100" spans="1:28" s="75" customFormat="1" ht="15.75" customHeight="1" thickBot="1">
      <c r="A100" s="78"/>
      <c r="B100" s="174" t="s">
        <v>14</v>
      </c>
      <c r="C100" s="175">
        <f>SUM(C97:C99)</f>
        <v>240</v>
      </c>
      <c r="D100" s="180">
        <f>C100*30</f>
        <v>7200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255"/>
      <c r="O100" s="255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5" customFormat="1" ht="15.75" customHeight="1">
      <c r="A101" s="78"/>
      <c r="B101" s="79"/>
      <c r="C101" s="79"/>
      <c r="D101" s="81"/>
      <c r="E101" s="79"/>
      <c r="F101" s="79"/>
      <c r="G101" s="79"/>
      <c r="H101" s="79"/>
      <c r="I101" s="79"/>
      <c r="J101" s="79"/>
      <c r="K101" s="79"/>
      <c r="L101" s="79"/>
      <c r="M101" s="79"/>
      <c r="N101" s="71"/>
      <c r="O101" s="71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1" ht="15.75">
      <c r="A102" s="311" t="s">
        <v>204</v>
      </c>
      <c r="B102" s="311"/>
      <c r="C102" s="14"/>
      <c r="D102" s="14"/>
      <c r="E102" s="14"/>
      <c r="F102" s="14"/>
      <c r="G102" s="14"/>
      <c r="H102" s="14" t="s">
        <v>162</v>
      </c>
      <c r="I102" s="14"/>
      <c r="J102" s="1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311" t="s">
        <v>161</v>
      </c>
      <c r="B103" s="311"/>
      <c r="C103" s="311"/>
      <c r="D103" s="14"/>
      <c r="E103" s="14"/>
      <c r="F103" s="14"/>
      <c r="G103" s="14"/>
      <c r="H103" s="14"/>
      <c r="I103" s="14"/>
      <c r="J103" s="14"/>
      <c r="K103" s="1"/>
      <c r="L103" s="1"/>
      <c r="M103" s="1"/>
      <c r="N103" s="311" t="s">
        <v>163</v>
      </c>
      <c r="O103" s="311"/>
      <c r="P103" s="311"/>
      <c r="Q103" s="311"/>
      <c r="R103" s="1"/>
      <c r="S103" s="1"/>
      <c r="T103" s="1"/>
      <c r="U103" s="1"/>
    </row>
    <row r="104" spans="1:2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5.75">
      <c r="C105" s="14"/>
      <c r="D105" s="14"/>
      <c r="E105" s="14"/>
      <c r="F105" s="14"/>
      <c r="G105" s="14"/>
      <c r="I105" s="14"/>
      <c r="J105" s="1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</sheetData>
  <sheetProtection/>
  <autoFilter ref="S1:S103"/>
  <mergeCells count="56">
    <mergeCell ref="A103:C103"/>
    <mergeCell ref="N103:Q103"/>
    <mergeCell ref="C95:M95"/>
    <mergeCell ref="A92:B92"/>
    <mergeCell ref="C92:M92"/>
    <mergeCell ref="A67:U67"/>
    <mergeCell ref="A75:U75"/>
    <mergeCell ref="A102:B102"/>
    <mergeCell ref="N98:O98"/>
    <mergeCell ref="N99:O99"/>
    <mergeCell ref="D4:D8"/>
    <mergeCell ref="A10:U10"/>
    <mergeCell ref="A86:U86"/>
    <mergeCell ref="A85:B85"/>
    <mergeCell ref="A90:B90"/>
    <mergeCell ref="A66:U66"/>
    <mergeCell ref="A3:A8"/>
    <mergeCell ref="H4:H8"/>
    <mergeCell ref="A57:B57"/>
    <mergeCell ref="A15:B15"/>
    <mergeCell ref="A26:U26"/>
    <mergeCell ref="A53:U53"/>
    <mergeCell ref="E4:E8"/>
    <mergeCell ref="F4:F8"/>
    <mergeCell ref="G3:G8"/>
    <mergeCell ref="I4:L4"/>
    <mergeCell ref="I5:I8"/>
    <mergeCell ref="T4:U4"/>
    <mergeCell ref="N5:U5"/>
    <mergeCell ref="A59:U59"/>
    <mergeCell ref="A16:U16"/>
    <mergeCell ref="A60:U60"/>
    <mergeCell ref="A65:B65"/>
    <mergeCell ref="A52:B52"/>
    <mergeCell ref="A25:B25"/>
    <mergeCell ref="A58:B58"/>
    <mergeCell ref="P4:Q4"/>
    <mergeCell ref="K7:K8"/>
    <mergeCell ref="J7:J8"/>
    <mergeCell ref="A1:U1"/>
    <mergeCell ref="C3:F3"/>
    <mergeCell ref="J3:M3"/>
    <mergeCell ref="M4:M8"/>
    <mergeCell ref="J5:L6"/>
    <mergeCell ref="L7:L8"/>
    <mergeCell ref="C4:C8"/>
    <mergeCell ref="N100:O100"/>
    <mergeCell ref="C93:M93"/>
    <mergeCell ref="C94:M94"/>
    <mergeCell ref="N4:O4"/>
    <mergeCell ref="B3:B8"/>
    <mergeCell ref="N3:U3"/>
    <mergeCell ref="R4:S4"/>
    <mergeCell ref="A9:U9"/>
    <mergeCell ref="N97:O97"/>
    <mergeCell ref="N7:U7"/>
  </mergeCells>
  <printOptions/>
  <pageMargins left="0.25" right="0.25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РСГ</cp:lastModifiedBy>
  <cp:lastPrinted>2015-06-23T05:34:41Z</cp:lastPrinted>
  <dcterms:created xsi:type="dcterms:W3CDTF">2009-07-21T07:17:53Z</dcterms:created>
  <dcterms:modified xsi:type="dcterms:W3CDTF">2016-07-05T12:59:29Z</dcterms:modified>
  <cp:category/>
  <cp:version/>
  <cp:contentType/>
  <cp:contentStatus/>
</cp:coreProperties>
</file>